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Buh\Desktop\"/>
    </mc:Choice>
  </mc:AlternateContent>
  <xr:revisionPtr revIDLastSave="0" documentId="8_{6C99DC23-36F9-4419-BBAD-F6EA4F2BB05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Общий" sheetId="1" r:id="rId1"/>
  </sheets>
  <externalReferences>
    <externalReference r:id="rId2"/>
    <externalReference r:id="rId3"/>
    <externalReference r:id="rId4"/>
  </externalReferences>
  <calcPr calcId="191029" refMode="R1C1"/>
</workbook>
</file>

<file path=xl/calcChain.xml><?xml version="1.0" encoding="utf-8"?>
<calcChain xmlns="http://schemas.openxmlformats.org/spreadsheetml/2006/main">
  <c r="E76" i="1" l="1"/>
  <c r="E187" i="1" s="1"/>
  <c r="E24" i="1" l="1"/>
  <c r="E28" i="1"/>
  <c r="E19" i="1"/>
  <c r="E20" i="1" l="1"/>
  <c r="E22" i="1"/>
  <c r="E133" i="1" s="1"/>
  <c r="E130" i="1"/>
  <c r="E139" i="1" l="1"/>
  <c r="E131" i="1"/>
  <c r="E135" i="1" l="1"/>
  <c r="E25" i="1" l="1"/>
  <c r="E136" i="1" s="1"/>
  <c r="E26" i="1"/>
  <c r="E137" i="1" s="1"/>
  <c r="E60" i="1" l="1"/>
  <c r="E171" i="1" s="1"/>
  <c r="E61" i="1" l="1"/>
  <c r="E172" i="1" s="1"/>
  <c r="E59" i="1"/>
  <c r="E170" i="1" s="1"/>
  <c r="E37" i="1"/>
  <c r="E148" i="1" s="1"/>
  <c r="E35" i="1"/>
  <c r="E146" i="1" s="1"/>
  <c r="E64" i="1" l="1"/>
  <c r="E175" i="1" s="1"/>
  <c r="E41" i="1"/>
  <c r="E152" i="1" s="1"/>
  <c r="E40" i="1"/>
  <c r="E151" i="1" s="1"/>
  <c r="E63" i="1"/>
  <c r="E174" i="1" s="1"/>
  <c r="E36" i="1"/>
  <c r="E147" i="1" s="1"/>
  <c r="E34" i="1"/>
  <c r="E145" i="1" s="1"/>
  <c r="E38" i="1"/>
  <c r="E149" i="1" s="1"/>
  <c r="E39" i="1"/>
  <c r="E150" i="1" s="1"/>
  <c r="E33" i="1"/>
  <c r="E144" i="1" s="1"/>
  <c r="E62" i="1"/>
  <c r="E173" i="1" s="1"/>
  <c r="E57" i="1"/>
  <c r="E168" i="1" s="1"/>
  <c r="E32" i="1"/>
  <c r="E143" i="1" s="1"/>
  <c r="E66" i="1" l="1"/>
  <c r="E177" i="1" s="1"/>
  <c r="E42" i="1"/>
  <c r="E153" i="1" s="1"/>
  <c r="E58" i="1"/>
  <c r="E169" i="1" s="1"/>
  <c r="E43" i="1" l="1"/>
  <c r="E154" i="1" s="1"/>
  <c r="E67" i="1" l="1"/>
  <c r="E178" i="1" s="1"/>
  <c r="E68" i="1"/>
  <c r="E179" i="1" s="1"/>
  <c r="E44" i="1"/>
  <c r="E155" i="1" s="1"/>
  <c r="E69" i="1" l="1"/>
  <c r="E180" i="1" s="1"/>
  <c r="E45" i="1"/>
  <c r="E156" i="1" s="1"/>
  <c r="E70" i="1" l="1"/>
  <c r="E181" i="1" s="1"/>
  <c r="E46" i="1"/>
  <c r="E157" i="1" s="1"/>
  <c r="E71" i="1" l="1"/>
  <c r="E182" i="1" s="1"/>
  <c r="E47" i="1"/>
  <c r="E158" i="1" s="1"/>
  <c r="E72" i="1" l="1"/>
  <c r="E183" i="1" s="1"/>
  <c r="E74" i="1"/>
  <c r="E185" i="1" s="1"/>
  <c r="E73" i="1" l="1"/>
  <c r="E184" i="1" s="1"/>
  <c r="E48" i="1"/>
  <c r="E159" i="1" s="1"/>
  <c r="E49" i="1"/>
  <c r="E160" i="1" s="1"/>
  <c r="E31" i="1"/>
  <c r="E142" i="1" s="1"/>
  <c r="E50" i="1" l="1"/>
  <c r="E161" i="1" s="1"/>
  <c r="E51" i="1" l="1"/>
  <c r="E162" i="1" s="1"/>
  <c r="E52" i="1" l="1"/>
  <c r="E163" i="1" s="1"/>
  <c r="E53" i="1" l="1"/>
  <c r="E164" i="1" s="1"/>
  <c r="E54" i="1" l="1"/>
  <c r="E165" i="1" s="1"/>
</calcChain>
</file>

<file path=xl/sharedStrings.xml><?xml version="1.0" encoding="utf-8"?>
<sst xmlns="http://schemas.openxmlformats.org/spreadsheetml/2006/main" count="269" uniqueCount="165">
  <si>
    <t>СОГЛАСОВАНО</t>
  </si>
  <si>
    <t>УТВЕРЖДЕНО</t>
  </si>
  <si>
    <t>Министерство здравоохранения</t>
  </si>
  <si>
    <t>антимонопольного регулирования при</t>
  </si>
  <si>
    <t>Кыргызской Республики</t>
  </si>
  <si>
    <t>_______________________</t>
  </si>
  <si>
    <t>Тарифы (цены)</t>
  </si>
  <si>
    <t>Национальным центром кардиологии и терапии им.академика М.Миррахимова</t>
  </si>
  <si>
    <t>№ п/п</t>
  </si>
  <si>
    <t>Наименование услуг</t>
  </si>
  <si>
    <t>Единица измерения</t>
  </si>
  <si>
    <t>Цена в сомах</t>
  </si>
  <si>
    <t>1 исследование</t>
  </si>
  <si>
    <t xml:space="preserve">Биохимические исследования на автоанализаторе   "Humastar -300"   
</t>
  </si>
  <si>
    <t>Иммунноферментные исследования на полуавтоматическом анализаторе "Humareader"</t>
  </si>
  <si>
    <t>Примечание:</t>
  </si>
  <si>
    <t>1.</t>
  </si>
  <si>
    <t>Пациент не ограничивается в праве выбора лечащего врача, получении консультации специалистов высшей квалификации (профессора, доцента), других специалистов НЦКиТ при наличии показаний.</t>
  </si>
  <si>
    <t>МАКУЛДАШЫЛДЫ</t>
  </si>
  <si>
    <t>БЕКИТИЛДИ</t>
  </si>
  <si>
    <t>Кыргыз Республикасынын</t>
  </si>
  <si>
    <t xml:space="preserve">Кыргыз Республикасынын                                                                                                </t>
  </si>
  <si>
    <t>министрлиги</t>
  </si>
  <si>
    <t xml:space="preserve">М.Миррахимов атындагы Улуттук кардиология жана терапия борбору </t>
  </si>
  <si>
    <t>п/п</t>
  </si>
  <si>
    <t>Кызматтын атталышы</t>
  </si>
  <si>
    <t>Өлчөө бирдиги</t>
  </si>
  <si>
    <t>Баасы , сом</t>
  </si>
  <si>
    <t>1 изилдөө</t>
  </si>
  <si>
    <t>"Humastar-300" автоанализаторунда биохимиялык изилдөөлөр</t>
  </si>
  <si>
    <t>"Humareader" жарым автоматтык анализатордо иммуноферменттик  изилдөөлөр</t>
  </si>
  <si>
    <t>Эскертүү:</t>
  </si>
  <si>
    <t xml:space="preserve"> </t>
  </si>
  <si>
    <t>М.Миррахимов атындагы УКТБнун директору</t>
  </si>
  <si>
    <t>Директор НЦК и Т им.М.Миррахимова</t>
  </si>
  <si>
    <t>Бейтап, көргөзмөсү болсо, дарыгерди тандоо, жогорку квалификациялуу адистерден (профессор, доцент), башка УКТБнын адистеринен консультация алуу боюнча  укугу чектелбейт.</t>
  </si>
  <si>
    <t>Председатель Службы</t>
  </si>
  <si>
    <t>Министерстве экономики и коммерции</t>
  </si>
  <si>
    <t xml:space="preserve">Экономика жана коммерция министрлигине                </t>
  </si>
  <si>
    <t xml:space="preserve">саламаттык сактоо                                                                                                         </t>
  </si>
  <si>
    <t>караштуу Монополияга</t>
  </si>
  <si>
    <t xml:space="preserve">каршы жөнгө салуу                   </t>
  </si>
  <si>
    <t xml:space="preserve">кызматынын төрагасы                                </t>
  </si>
  <si>
    <t>Сооронбаев Т.М.</t>
  </si>
  <si>
    <t>кызматтарына акы төлөнүүчү тарифтер (баалар)</t>
  </si>
  <si>
    <t xml:space="preserve"> АЦЦП ИФА</t>
  </si>
  <si>
    <t>на платные медицинские  услуги, оказываемые</t>
  </si>
  <si>
    <t xml:space="preserve">тарабынан көрсөтүлгөн медициналык </t>
  </si>
  <si>
    <t>МЕДИЦИНСКИЕ УСЛУГИ</t>
  </si>
  <si>
    <t>МЕДИЦИНАЛЫК КЫЗМАТТАР</t>
  </si>
  <si>
    <t>Компонент комплемента С3</t>
  </si>
  <si>
    <t>Компонент комплемента С4</t>
  </si>
  <si>
    <t>Антитела к двухцепочной dsДНК-IgG методом ИФА</t>
  </si>
  <si>
    <t>АЦЦП ИФА</t>
  </si>
  <si>
    <t>__________________Асылбаева Г.К.</t>
  </si>
  <si>
    <t>Анализ на микроальбумин в моче</t>
  </si>
  <si>
    <t xml:space="preserve">_____________________Асылбаева Г.К.                   </t>
  </si>
  <si>
    <t>Тромбин-тест</t>
  </si>
  <si>
    <t>Антитела к топоизомеразе I (анти-ScI 70)</t>
  </si>
  <si>
    <t>Автоматический анализатор "Коагулограмма АК37"</t>
  </si>
  <si>
    <t>Полуавтоматический биохимический анализатор</t>
  </si>
  <si>
    <t>I. ЛАБОРАТОРНЫЕ ИССЛЕДОВАНИЯ</t>
  </si>
  <si>
    <t>II. МРТ</t>
  </si>
  <si>
    <t>МРТ головного мозга</t>
  </si>
  <si>
    <t>МРТ головного мозга и бесконтрастная ангиография</t>
  </si>
  <si>
    <t>МРТ головного мозга c прицелом на гипофиз: Head Pituitary</t>
  </si>
  <si>
    <t>МРТ головного мозга c прицелом на орбиты: Head Orbits</t>
  </si>
  <si>
    <t>МРТ сосудов шеи</t>
  </si>
  <si>
    <t xml:space="preserve"> МРТ шейного отдела позвоночника </t>
  </si>
  <si>
    <t>МРТ шейного отдела позвоночника + сосуды шеи</t>
  </si>
  <si>
    <t>МРТ грудного отдела позвоночника</t>
  </si>
  <si>
    <t>МРТ поясничного отдела позвоночника</t>
  </si>
  <si>
    <t>МРТ плечевого сустава</t>
  </si>
  <si>
    <t>МРТ локтевого сустава</t>
  </si>
  <si>
    <t xml:space="preserve">МРТ лучезапястного сустава </t>
  </si>
  <si>
    <t>МРТ тазобедренного сустава</t>
  </si>
  <si>
    <t>МРТ коленного сустава</t>
  </si>
  <si>
    <t>МРТ голеностопного сустава</t>
  </si>
  <si>
    <t>МРТ малого таза</t>
  </si>
  <si>
    <t>МРТ плода</t>
  </si>
  <si>
    <t>1. МРТ без контрастирования</t>
  </si>
  <si>
    <t>2. МРТ с контрастированием</t>
  </si>
  <si>
    <t>МРТ шейного отдела позвоночника + сосуды</t>
  </si>
  <si>
    <t>МРТ головного мозга  с контрастом +  ангиография</t>
  </si>
  <si>
    <t>МРТ брюшной полости и забрюшинного пространства с контрастом</t>
  </si>
  <si>
    <t>МРТ малого таза с контрастом</t>
  </si>
  <si>
    <t>МРТпри различных заболеваниях (вес до 40 кг) с контрастом</t>
  </si>
  <si>
    <t>2.1 МРТ с в/в контрастированием ( без использования шприц автомата)</t>
  </si>
  <si>
    <t>2.2 МРТ с в/в контрастированием ( с использованием шприц автомата)</t>
  </si>
  <si>
    <t>МРТ  разл. заболеваний с контрастом (вес до 40 кг)</t>
  </si>
  <si>
    <t>МРТ молочной железы с контрастом</t>
  </si>
  <si>
    <t>МРТ сердца с контрастом</t>
  </si>
  <si>
    <t>МРТ сердца с контрастом (вес до 40 кг)</t>
  </si>
  <si>
    <t>МРТ панаортография</t>
  </si>
  <si>
    <t>"Humareader" жарым автоматтык анализатордо   изилдөөлөр</t>
  </si>
  <si>
    <t>Заарадагы микроальбумин үчүн анализ</t>
  </si>
  <si>
    <t>Кош тилкелүү антителолор dsДНК-IgG  ИФА методу менен</t>
  </si>
  <si>
    <t xml:space="preserve"> I. ЛАБОРАТОРДУК ИЗИЛДӨӨЛӨР</t>
  </si>
  <si>
    <t>"Коагулограмма АК37"  автоматтык анализатордо   изилдөөлөр</t>
  </si>
  <si>
    <t xml:space="preserve"> I (анти-ScI 70) топоизомеразага карата антителолор</t>
  </si>
  <si>
    <t xml:space="preserve">1.  Контрастсыз МРТ </t>
  </si>
  <si>
    <t>III. ФУНКЦИОНАЛЬНЫЕ ИССЛЕДОВАНИЯ</t>
  </si>
  <si>
    <t>ЭКГ с дозированной физической нагрузкой</t>
  </si>
  <si>
    <t>Дозаланган физикалык активдүүлүк менен ЭКГ</t>
  </si>
  <si>
    <t>III. ФУНКЦИОНАЛДЫК ИЗИЛДƟƟ</t>
  </si>
  <si>
    <t>МРТ молочных желез (оценка имплантов)</t>
  </si>
  <si>
    <t>МРТ крестцово-подвздошного сочленения</t>
  </si>
  <si>
    <t>МРТ мягких тканей шеи, ягодичной области, конечностей: бедро, голень, стопа, плечо, предплечье, кисть) - 1 анатомическая зона</t>
  </si>
  <si>
    <t>МРТ брюшной полости (гепатобилиарная зона:печень, желчный пузырь, желчные протоки, селезенка, поджелудочная железа)</t>
  </si>
  <si>
    <t>МРТ забрюшинного пространства (почки, надпочечники,проксимальные отделы мочеточника)</t>
  </si>
  <si>
    <t>МРТ брюшной полости и забрюшинного пространства (гепатобилиарная зона:печень, желчный пузырь, желчные протоки, селезенка, поджелудочная железа+почки, надпочечники, проскимальные отделы мочеточника)</t>
  </si>
  <si>
    <t>МРТ брюшной полости (гепатобилиарная зона: печень, желчный пузырь, желчные протоки, селезенка, поджелудочная железа) с контрастом</t>
  </si>
  <si>
    <t>МРТ брюшной полости забрюшинное пространство: почки, надпочечники, мочеточники с контрастом</t>
  </si>
  <si>
    <t>МРТ грудной клетки с контрастом - грудная клетка аортография+сосуды грудной аорты</t>
  </si>
  <si>
    <t>МРТ малого таза с контрастом - сосуды малого таза</t>
  </si>
  <si>
    <t>МРТ сосудов верхних/нижних конечностей</t>
  </si>
  <si>
    <t>МРТ брюшной полости и забрюшинного пространства с контрастом - брюшная аортография + сосуды брюшной полости</t>
  </si>
  <si>
    <t>Моюн  кан тамырларын  контрастсыз МРТ</t>
  </si>
  <si>
    <t>Моюн омуртканы  контрастсыз МРТ</t>
  </si>
  <si>
    <t>Моюн омуртканы  контрастсыз МРТ + моюн кан тамырлары</t>
  </si>
  <si>
    <t>Куймулчак кесилиштерине МРТ</t>
  </si>
  <si>
    <t>Чыканак муундарына  МРТ</t>
  </si>
  <si>
    <t>Тизе муундарынна МРТ</t>
  </si>
  <si>
    <t>Таман мундарына МРТ</t>
  </si>
  <si>
    <t>Түйүлдүккө  МРТ</t>
  </si>
  <si>
    <t>Контраст менен жүрөккө МРТ</t>
  </si>
  <si>
    <t xml:space="preserve">Контраст менен жүрөккө МРТ (40 кг чейин) </t>
  </si>
  <si>
    <t>II. МАГНИТТИК-РЕЗОНАНСТЫК ТОМОГРАФИЯ</t>
  </si>
  <si>
    <t>Бесконтрастная ангиография сосудов головного мозга</t>
  </si>
  <si>
    <t>Гипофизге түздө менен баш мээге МРТ жасоо: Нead Pituitary</t>
  </si>
  <si>
    <t>Орбитага түздөө менен баш мээге МРТ жасоо: Head Orbits</t>
  </si>
  <si>
    <t>Ийин муундарына  МРТ</t>
  </si>
  <si>
    <t>Билек муундарына  МРТ</t>
  </si>
  <si>
    <t>Жамбаш муундарына  МРТ</t>
  </si>
  <si>
    <t>Көкүрөк омуртканы контрастсыз МРТ</t>
  </si>
  <si>
    <t>Сүт бездерди МРТ (импланттарды баалоо)</t>
  </si>
  <si>
    <t>Моюн, жамбаш, буту-колдун жумшак ткандарына МРТ: жамбаш, балтыр, бут, ийин, билек, манжа) - 1 анатомиялык аймак</t>
  </si>
  <si>
    <t xml:space="preserve">Кичинекей жамбашка МРТ </t>
  </si>
  <si>
    <t>Ич көңдөйгө МРТ (бөйрөк, бөйрөк үстүндөгү бездер, заара проксималдык бөлүмдөрү)</t>
  </si>
  <si>
    <t>Курсак көңдөйгө МРТ  (гепатобилиардык аймак: боор, өт көбүгү, өт жолдору, көк боор, уйку бези)</t>
  </si>
  <si>
    <t>Курсак жана ич көңдөйгө МРТ (гепатобилиардык аймак: боор, өт көбүгү, өт жолдору, көк боор, уйку бези + бөйрөк, бөйрөк үстүндөгү бездер, заара проксималдык бөлүмдөрү)</t>
  </si>
  <si>
    <t xml:space="preserve">2. Контраст менен МРТ </t>
  </si>
  <si>
    <t>2.1 Тамыр ичине контраст менен МРТ (  шприц автоматты колдонбой)</t>
  </si>
  <si>
    <t>Моюн омуртканы  МРТ + моюн кан тамырлары</t>
  </si>
  <si>
    <t>Көкүрөк омуртканы  МРТ</t>
  </si>
  <si>
    <t>Мээни МРТ  контраст менен + ангиография</t>
  </si>
  <si>
    <t>Курсак көңдөйгө МРТ  (гепатобилиардык аймак: боор, өт көбүгү, өт жолдору, көк боор, уйку бези) контраст менен</t>
  </si>
  <si>
    <t>Ич көңдөйгө МРТ (бөйрөк, бөйрөк үстүндөгү бездер, заара  бөлүмдөрү) контраст менен</t>
  </si>
  <si>
    <t xml:space="preserve">Мээни МРТ </t>
  </si>
  <si>
    <t>Мээни МРТ   жана контрастсыз ангиография</t>
  </si>
  <si>
    <t xml:space="preserve">Мээнин кан тамырларын контрастсыз ангиография </t>
  </si>
  <si>
    <t>Курсак жана ич көңдөйгө МРТ контраст менен</t>
  </si>
  <si>
    <t>Кичи куймулчакка МРТ контраст менен</t>
  </si>
  <si>
    <t>2.2. Тамыр ичине контраст менен МРТ (  шприц автомат менен)</t>
  </si>
  <si>
    <t>Контраст менен көкүрөк МРТ -  көкүрөк ангиография + көкүрөк аорта тамырлары</t>
  </si>
  <si>
    <t xml:space="preserve">Курсак жана ич көңдөйгө МРТ контраст менен - курсак аортография + курсак тамырлары </t>
  </si>
  <si>
    <t xml:space="preserve">Кичи куймулчакка МРТ контраст менен - кичи куймулчак тамырлары  </t>
  </si>
  <si>
    <t>Үстүнкү жана төмөнкү муундарды контраст менен МРТ</t>
  </si>
  <si>
    <t>Ар кандай орууларга контраст менен МРТ (40 кг чейин)</t>
  </si>
  <si>
    <t>Эмчек бездерине контраст менен МРТ</t>
  </si>
  <si>
    <t>Кыр арканын бел бөлүмүн контрастсыз МРТ</t>
  </si>
  <si>
    <t xml:space="preserve">"___"___________2025 ж.                                              </t>
  </si>
  <si>
    <t>"____"_____________ 2025 ж.</t>
  </si>
  <si>
    <t>"_____"_____________2025 год</t>
  </si>
  <si>
    <t>"_______"_________________2025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</si>
</sst>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_-* #,##0_р_._-;\-* #,##0_р_._-;_-* &quot;-&quot;??_р_._-;_-@_-"/>
  </numFmts>
  <fonts count="30" x14ac:knownFonts="1">
    <font>
      <sz val="11"/>
      <color theme="1"/>
      <name val="Calibri"/>
      <family val="2"/>
      <charset val="1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Arial Cyr"/>
      <charset val="204"/>
    </font>
    <font>
      <b/>
      <sz val="10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2"/>
      <color rgb="FF1F1F1F"/>
      <name val="Times New Roman"/>
      <family val="1"/>
      <charset val="204"/>
    </font>
    <font>
      <sz val="8"/>
      <name val="Calibri"/>
      <family val="2"/>
      <charset val="1"/>
      <scheme val="minor"/>
    </font>
    <font>
      <sz val="12"/>
      <color rgb="FF000000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rgb="FFFFFFF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04">
    <xf numFmtId="0" fontId="0" fillId="0" borderId="0" xfId="0"/>
    <xf numFmtId="0" fontId="1" fillId="0" borderId="0" xfId="2"/>
    <xf numFmtId="1" fontId="2" fillId="0" borderId="1" xfId="2" applyNumberFormat="1" applyFont="1" applyBorder="1" applyAlignment="1">
      <alignment horizontal="left" vertical="center" wrapText="1"/>
    </xf>
    <xf numFmtId="1" fontId="2" fillId="0" borderId="1" xfId="2" applyNumberFormat="1" applyFont="1" applyBorder="1" applyAlignment="1">
      <alignment horizontal="center" vertical="center" wrapText="1"/>
    </xf>
    <xf numFmtId="1" fontId="2" fillId="2" borderId="1" xfId="2" applyNumberFormat="1" applyFont="1" applyFill="1" applyBorder="1" applyAlignment="1">
      <alignment horizontal="left" vertical="center" wrapText="1"/>
    </xf>
    <xf numFmtId="0" fontId="3" fillId="0" borderId="0" xfId="2" applyFont="1"/>
    <xf numFmtId="0" fontId="9" fillId="0" borderId="0" xfId="2" applyFont="1"/>
    <xf numFmtId="0" fontId="7" fillId="0" borderId="0" xfId="2" applyFont="1" applyAlignment="1">
      <alignment horizontal="center"/>
    </xf>
    <xf numFmtId="1" fontId="6" fillId="0" borderId="0" xfId="2" applyNumberFormat="1" applyFont="1" applyAlignment="1">
      <alignment horizontal="center" vertical="center" wrapText="1"/>
    </xf>
    <xf numFmtId="164" fontId="8" fillId="0" borderId="0" xfId="6" applyFont="1" applyFill="1" applyBorder="1" applyAlignment="1">
      <alignment horizontal="center" vertical="center" wrapText="1"/>
    </xf>
    <xf numFmtId="0" fontId="9" fillId="0" borderId="0" xfId="2" applyFont="1" applyAlignment="1">
      <alignment horizontal="left" vertical="center" wrapText="1"/>
    </xf>
    <xf numFmtId="0" fontId="3" fillId="0" borderId="0" xfId="2" applyFont="1" applyAlignment="1">
      <alignment horizontal="justify" vertical="center"/>
    </xf>
    <xf numFmtId="0" fontId="15" fillId="0" borderId="0" xfId="2" applyFont="1" applyAlignment="1">
      <alignment horizontal="justify" vertical="center"/>
    </xf>
    <xf numFmtId="0" fontId="5" fillId="0" borderId="0" xfId="2" applyFont="1"/>
    <xf numFmtId="0" fontId="13" fillId="0" borderId="0" xfId="2" applyFont="1" applyAlignment="1">
      <alignment horizontal="right" vertical="top" wrapText="1" shrinkToFit="1"/>
    </xf>
    <xf numFmtId="0" fontId="16" fillId="0" borderId="0" xfId="2" applyFont="1"/>
    <xf numFmtId="0" fontId="10" fillId="2" borderId="0" xfId="2" applyFont="1" applyFill="1" applyAlignment="1">
      <alignment horizontal="center"/>
    </xf>
    <xf numFmtId="1" fontId="2" fillId="2" borderId="1" xfId="2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vertical="center" wrapText="1"/>
    </xf>
    <xf numFmtId="0" fontId="5" fillId="0" borderId="0" xfId="2" applyFont="1" applyAlignment="1">
      <alignment horizontal="justify" vertical="center"/>
    </xf>
    <xf numFmtId="1" fontId="2" fillId="0" borderId="5" xfId="2" applyNumberFormat="1" applyFont="1" applyBorder="1" applyAlignment="1">
      <alignment horizontal="right" vertical="center" wrapText="1"/>
    </xf>
    <xf numFmtId="1" fontId="2" fillId="2" borderId="5" xfId="2" applyNumberFormat="1" applyFont="1" applyFill="1" applyBorder="1" applyAlignment="1">
      <alignment horizontal="right" vertical="center" wrapText="1"/>
    </xf>
    <xf numFmtId="165" fontId="5" fillId="0" borderId="15" xfId="6" applyNumberFormat="1" applyFont="1" applyBorder="1" applyAlignment="1">
      <alignment horizontal="center" vertical="center" wrapText="1"/>
    </xf>
    <xf numFmtId="165" fontId="5" fillId="2" borderId="15" xfId="6" applyNumberFormat="1" applyFont="1" applyFill="1" applyBorder="1" applyAlignment="1">
      <alignment horizontal="center" vertical="center" wrapText="1"/>
    </xf>
    <xf numFmtId="0" fontId="13" fillId="0" borderId="0" xfId="2" applyFont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1" fontId="17" fillId="0" borderId="0" xfId="2" applyNumberFormat="1" applyFont="1" applyAlignment="1">
      <alignment horizontal="center" vertical="center" wrapText="1"/>
    </xf>
    <xf numFmtId="164" fontId="7" fillId="0" borderId="0" xfId="6" applyFont="1" applyFill="1" applyBorder="1" applyAlignment="1">
      <alignment horizontal="center" vertical="center" wrapText="1"/>
    </xf>
    <xf numFmtId="0" fontId="13" fillId="0" borderId="0" xfId="2" applyFont="1" applyAlignment="1">
      <alignment horizontal="right" vertical="center" wrapText="1" shrinkToFit="1"/>
    </xf>
    <xf numFmtId="0" fontId="10" fillId="2" borderId="0" xfId="2" applyFont="1" applyFill="1" applyAlignment="1">
      <alignment horizontal="right"/>
    </xf>
    <xf numFmtId="0" fontId="5" fillId="0" borderId="0" xfId="0" applyFont="1"/>
    <xf numFmtId="0" fontId="10" fillId="0" borderId="0" xfId="0" applyFont="1" applyAlignment="1">
      <alignment horizontal="left"/>
    </xf>
    <xf numFmtId="0" fontId="3" fillId="0" borderId="0" xfId="0" applyFont="1"/>
    <xf numFmtId="0" fontId="7" fillId="0" borderId="0" xfId="0" applyFont="1" applyAlignment="1">
      <alignment horizontal="center"/>
    </xf>
    <xf numFmtId="0" fontId="9" fillId="0" borderId="0" xfId="0" applyFont="1"/>
    <xf numFmtId="1" fontId="2" fillId="2" borderId="20" xfId="2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2" borderId="0" xfId="0" applyFont="1" applyFill="1"/>
    <xf numFmtId="0" fontId="3" fillId="2" borderId="1" xfId="0" applyFont="1" applyFill="1" applyBorder="1"/>
    <xf numFmtId="0" fontId="3" fillId="0" borderId="0" xfId="0" applyFont="1" applyAlignment="1">
      <alignment horizontal="left"/>
    </xf>
    <xf numFmtId="0" fontId="19" fillId="3" borderId="0" xfId="0" applyFont="1" applyFill="1" applyAlignment="1">
      <alignment horizontal="left" vertical="center" wrapText="1"/>
    </xf>
    <xf numFmtId="0" fontId="19" fillId="3" borderId="0" xfId="0" applyFont="1" applyFill="1" applyAlignment="1">
      <alignment horizontal="center" vertical="center" wrapText="1"/>
    </xf>
    <xf numFmtId="0" fontId="20" fillId="0" borderId="0" xfId="0" applyFont="1"/>
    <xf numFmtId="0" fontId="13" fillId="0" borderId="0" xfId="2" applyFont="1" applyAlignment="1">
      <alignment horizontal="right" vertical="top" wrapText="1"/>
    </xf>
    <xf numFmtId="0" fontId="3" fillId="2" borderId="1" xfId="0" applyFont="1" applyFill="1" applyBorder="1" applyAlignment="1">
      <alignment vertical="center" wrapText="1"/>
    </xf>
    <xf numFmtId="0" fontId="13" fillId="2" borderId="0" xfId="0" applyFont="1" applyFill="1"/>
    <xf numFmtId="0" fontId="13" fillId="2" borderId="1" xfId="0" applyFont="1" applyFill="1" applyBorder="1"/>
    <xf numFmtId="0" fontId="14" fillId="2" borderId="0" xfId="2" applyFont="1" applyFill="1" applyAlignment="1">
      <alignment vertical="center" wrapText="1"/>
    </xf>
    <xf numFmtId="1" fontId="17" fillId="2" borderId="20" xfId="2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justify"/>
    </xf>
    <xf numFmtId="0" fontId="22" fillId="0" borderId="0" xfId="0" applyFont="1" applyAlignment="1">
      <alignment horizontal="left" vertical="center"/>
    </xf>
    <xf numFmtId="0" fontId="5" fillId="2" borderId="0" xfId="2" applyFont="1" applyFill="1" applyAlignment="1">
      <alignment horizontal="justify"/>
    </xf>
    <xf numFmtId="1" fontId="17" fillId="2" borderId="1" xfId="2" applyNumberFormat="1" applyFont="1" applyFill="1" applyBorder="1" applyAlignment="1">
      <alignment horizontal="center" vertical="center" wrapText="1"/>
    </xf>
    <xf numFmtId="1" fontId="0" fillId="0" borderId="0" xfId="0" applyNumberFormat="1"/>
    <xf numFmtId="0" fontId="5" fillId="2" borderId="0" xfId="2" applyFont="1" applyFill="1" applyAlignment="1">
      <alignment vertical="center"/>
    </xf>
    <xf numFmtId="0" fontId="0" fillId="2" borderId="0" xfId="0" applyFill="1"/>
    <xf numFmtId="0" fontId="3" fillId="0" borderId="1" xfId="0" applyFont="1" applyBorder="1" applyAlignment="1">
      <alignment horizontal="justify"/>
    </xf>
    <xf numFmtId="0" fontId="5" fillId="2" borderId="0" xfId="2" applyFont="1" applyFill="1"/>
    <xf numFmtId="0" fontId="0" fillId="0" borderId="0" xfId="0" applyAlignment="1">
      <alignment horizontal="left"/>
    </xf>
    <xf numFmtId="0" fontId="3" fillId="2" borderId="1" xfId="2" applyFont="1" applyFill="1" applyBorder="1" applyAlignment="1">
      <alignment wrapText="1"/>
    </xf>
    <xf numFmtId="0" fontId="26" fillId="0" borderId="0" xfId="0" applyFont="1" applyAlignment="1">
      <alignment horizontal="left" vertical="center" indent="5"/>
    </xf>
    <xf numFmtId="0" fontId="13" fillId="2" borderId="1" xfId="0" applyFont="1" applyFill="1" applyBorder="1" applyAlignment="1">
      <alignment horizontal="justify" vertical="center"/>
    </xf>
    <xf numFmtId="0" fontId="25" fillId="0" borderId="0" xfId="0" applyFont="1" applyAlignment="1">
      <alignment horizontal="left" vertical="center" indent="5"/>
    </xf>
    <xf numFmtId="0" fontId="26" fillId="0" borderId="0" xfId="0" applyFont="1" applyAlignment="1">
      <alignment vertical="center" wrapText="1"/>
    </xf>
    <xf numFmtId="0" fontId="28" fillId="0" borderId="1" xfId="0" applyFont="1" applyBorder="1" applyAlignment="1">
      <alignment vertical="center" wrapText="1"/>
    </xf>
    <xf numFmtId="0" fontId="24" fillId="2" borderId="1" xfId="0" applyFont="1" applyFill="1" applyBorder="1" applyAlignment="1">
      <alignment vertical="center" wrapText="1"/>
    </xf>
    <xf numFmtId="0" fontId="3" fillId="2" borderId="1" xfId="2" applyFont="1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2" borderId="1" xfId="0" applyFont="1" applyFill="1" applyBorder="1" applyAlignment="1">
      <alignment horizontal="justify" vertical="center"/>
    </xf>
    <xf numFmtId="0" fontId="3" fillId="0" borderId="1" xfId="0" applyFont="1" applyBorder="1" applyAlignment="1">
      <alignment vertical="center" wrapText="1"/>
    </xf>
    <xf numFmtId="0" fontId="29" fillId="0" borderId="0" xfId="0" applyFont="1"/>
    <xf numFmtId="0" fontId="27" fillId="0" borderId="0" xfId="0" applyFont="1" applyAlignment="1">
      <alignment horizontal="left" vertical="center" indent="5"/>
    </xf>
    <xf numFmtId="1" fontId="2" fillId="0" borderId="4" xfId="2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/>
    </xf>
    <xf numFmtId="0" fontId="22" fillId="0" borderId="0" xfId="0" applyFont="1" applyAlignment="1">
      <alignment horizontal="left" vertical="center" wrapText="1"/>
    </xf>
    <xf numFmtId="0" fontId="13" fillId="0" borderId="5" xfId="0" applyFont="1" applyBorder="1"/>
    <xf numFmtId="1" fontId="5" fillId="2" borderId="15" xfId="2" applyNumberFormat="1" applyFont="1" applyFill="1" applyBorder="1" applyAlignment="1">
      <alignment horizontal="right" vertical="center" wrapText="1"/>
    </xf>
    <xf numFmtId="0" fontId="13" fillId="0" borderId="22" xfId="0" applyFont="1" applyBorder="1" applyAlignment="1">
      <alignment vertical="center"/>
    </xf>
    <xf numFmtId="0" fontId="3" fillId="2" borderId="5" xfId="2" applyFont="1" applyFill="1" applyBorder="1" applyAlignment="1">
      <alignment horizontal="right" vertical="center"/>
    </xf>
    <xf numFmtId="0" fontId="3" fillId="2" borderId="5" xfId="2" applyFont="1" applyFill="1" applyBorder="1" applyAlignment="1">
      <alignment horizontal="right"/>
    </xf>
    <xf numFmtId="1" fontId="2" fillId="0" borderId="22" xfId="2" applyNumberFormat="1" applyFont="1" applyBorder="1" applyAlignment="1">
      <alignment horizontal="right" vertical="center" wrapText="1"/>
    </xf>
    <xf numFmtId="1" fontId="2" fillId="0" borderId="20" xfId="2" applyNumberFormat="1" applyFont="1" applyBorder="1" applyAlignment="1">
      <alignment horizontal="left" vertical="center" wrapText="1"/>
    </xf>
    <xf numFmtId="1" fontId="2" fillId="0" borderId="20" xfId="2" applyNumberFormat="1" applyFont="1" applyBorder="1" applyAlignment="1">
      <alignment horizontal="center" vertical="center" wrapText="1"/>
    </xf>
    <xf numFmtId="165" fontId="5" fillId="0" borderId="24" xfId="6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1" fontId="5" fillId="2" borderId="24" xfId="2" applyNumberFormat="1" applyFont="1" applyFill="1" applyBorder="1" applyAlignment="1">
      <alignment horizontal="right" vertical="center" wrapText="1"/>
    </xf>
    <xf numFmtId="0" fontId="3" fillId="2" borderId="22" xfId="2" applyFont="1" applyFill="1" applyBorder="1" applyAlignment="1">
      <alignment horizontal="right" vertical="center"/>
    </xf>
    <xf numFmtId="0" fontId="28" fillId="0" borderId="20" xfId="0" applyFont="1" applyBorder="1" applyAlignment="1">
      <alignment vertical="center" wrapText="1"/>
    </xf>
    <xf numFmtId="1" fontId="2" fillId="0" borderId="26" xfId="2" applyNumberFormat="1" applyFont="1" applyBorder="1" applyAlignment="1">
      <alignment horizontal="center" vertical="center" wrapText="1"/>
    </xf>
    <xf numFmtId="0" fontId="3" fillId="2" borderId="23" xfId="2" applyFont="1" applyFill="1" applyBorder="1" applyAlignment="1">
      <alignment horizontal="right" vertical="center"/>
    </xf>
    <xf numFmtId="1" fontId="2" fillId="0" borderId="27" xfId="2" applyNumberFormat="1" applyFont="1" applyBorder="1" applyAlignment="1">
      <alignment horizontal="center" vertical="center" wrapText="1"/>
    </xf>
    <xf numFmtId="1" fontId="5" fillId="2" borderId="25" xfId="2" applyNumberFormat="1" applyFont="1" applyFill="1" applyBorder="1" applyAlignment="1">
      <alignment horizontal="right" vertical="center" wrapText="1"/>
    </xf>
    <xf numFmtId="0" fontId="3" fillId="2" borderId="10" xfId="2" applyFont="1" applyFill="1" applyBorder="1" applyAlignment="1">
      <alignment horizontal="right"/>
    </xf>
    <xf numFmtId="0" fontId="3" fillId="2" borderId="28" xfId="2" applyFont="1" applyFill="1" applyBorder="1" applyAlignment="1">
      <alignment horizontal="right"/>
    </xf>
    <xf numFmtId="0" fontId="22" fillId="0" borderId="18" xfId="0" applyFont="1" applyBorder="1" applyAlignment="1">
      <alignment horizontal="left" vertical="center"/>
    </xf>
    <xf numFmtId="1" fontId="2" fillId="0" borderId="29" xfId="2" applyNumberFormat="1" applyFont="1" applyBorder="1" applyAlignment="1">
      <alignment horizontal="center" vertical="center" wrapText="1"/>
    </xf>
    <xf numFmtId="1" fontId="5" fillId="2" borderId="30" xfId="2" applyNumberFormat="1" applyFont="1" applyFill="1" applyBorder="1" applyAlignment="1">
      <alignment horizontal="right"/>
    </xf>
    <xf numFmtId="1" fontId="5" fillId="2" borderId="15" xfId="0" applyNumberFormat="1" applyFont="1" applyFill="1" applyBorder="1"/>
    <xf numFmtId="1" fontId="5" fillId="0" borderId="15" xfId="0" applyNumberFormat="1" applyFont="1" applyBorder="1" applyAlignment="1">
      <alignment horizontal="right"/>
    </xf>
    <xf numFmtId="0" fontId="13" fillId="0" borderId="5" xfId="0" applyFont="1" applyBorder="1" applyAlignment="1">
      <alignment vertical="center"/>
    </xf>
    <xf numFmtId="0" fontId="3" fillId="2" borderId="0" xfId="2" applyFont="1" applyFill="1" applyAlignment="1">
      <alignment vertical="center" wrapText="1"/>
    </xf>
    <xf numFmtId="0" fontId="3" fillId="2" borderId="8" xfId="2" applyFont="1" applyFill="1" applyBorder="1" applyAlignment="1">
      <alignment horizontal="right" vertical="center"/>
    </xf>
    <xf numFmtId="1" fontId="5" fillId="2" borderId="15" xfId="2" applyNumberFormat="1" applyFont="1" applyFill="1" applyBorder="1" applyAlignment="1">
      <alignment horizontal="right" vertical="center"/>
    </xf>
    <xf numFmtId="0" fontId="3" fillId="2" borderId="31" xfId="2" applyFont="1" applyFill="1" applyBorder="1" applyAlignment="1">
      <alignment horizontal="right" vertical="center"/>
    </xf>
    <xf numFmtId="0" fontId="3" fillId="2" borderId="32" xfId="2" applyFont="1" applyFill="1" applyBorder="1" applyAlignment="1">
      <alignment horizontal="right"/>
    </xf>
    <xf numFmtId="0" fontId="3" fillId="2" borderId="33" xfId="2" applyFont="1" applyFill="1" applyBorder="1"/>
    <xf numFmtId="1" fontId="2" fillId="2" borderId="33" xfId="2" applyNumberFormat="1" applyFont="1" applyFill="1" applyBorder="1" applyAlignment="1">
      <alignment horizontal="center" vertical="center" wrapText="1"/>
    </xf>
    <xf numFmtId="1" fontId="5" fillId="2" borderId="34" xfId="2" applyNumberFormat="1" applyFont="1" applyFill="1" applyBorder="1" applyAlignment="1">
      <alignment horizontal="right"/>
    </xf>
    <xf numFmtId="1" fontId="2" fillId="2" borderId="22" xfId="2" applyNumberFormat="1" applyFont="1" applyFill="1" applyBorder="1" applyAlignment="1">
      <alignment horizontal="right" vertical="center" wrapText="1"/>
    </xf>
    <xf numFmtId="0" fontId="13" fillId="2" borderId="20" xfId="2" applyFont="1" applyFill="1" applyBorder="1" applyAlignment="1">
      <alignment vertical="center" wrapText="1"/>
    </xf>
    <xf numFmtId="165" fontId="5" fillId="2" borderId="24" xfId="6" applyNumberFormat="1" applyFont="1" applyFill="1" applyBorder="1" applyAlignment="1">
      <alignment horizontal="right" vertical="center" wrapText="1"/>
    </xf>
    <xf numFmtId="0" fontId="3" fillId="0" borderId="35" xfId="2" applyFont="1" applyBorder="1" applyAlignment="1">
      <alignment horizontal="left" vertical="center" wrapText="1"/>
    </xf>
    <xf numFmtId="0" fontId="5" fillId="0" borderId="36" xfId="2" applyFont="1" applyBorder="1" applyAlignment="1">
      <alignment horizontal="center" vertical="center" wrapText="1"/>
    </xf>
    <xf numFmtId="0" fontId="5" fillId="0" borderId="37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49" fontId="3" fillId="2" borderId="1" xfId="2" applyNumberFormat="1" applyFont="1" applyFill="1" applyBorder="1" applyAlignment="1">
      <alignment vertical="center" wrapText="1"/>
    </xf>
    <xf numFmtId="0" fontId="3" fillId="0" borderId="20" xfId="0" applyFont="1" applyBorder="1" applyAlignment="1">
      <alignment horizontal="justify" vertical="center"/>
    </xf>
    <xf numFmtId="0" fontId="3" fillId="2" borderId="20" xfId="2" applyFont="1" applyFill="1" applyBorder="1" applyAlignment="1">
      <alignment vertical="center"/>
    </xf>
    <xf numFmtId="0" fontId="3" fillId="2" borderId="1" xfId="2" applyFont="1" applyFill="1" applyBorder="1" applyAlignment="1">
      <alignment horizontal="left" vertical="center" wrapText="1"/>
    </xf>
    <xf numFmtId="0" fontId="13" fillId="2" borderId="1" xfId="2" applyFont="1" applyFill="1" applyBorder="1" applyAlignment="1">
      <alignment vertical="center"/>
    </xf>
    <xf numFmtId="0" fontId="13" fillId="0" borderId="20" xfId="0" applyFont="1" applyBorder="1" applyAlignment="1">
      <alignment horizontal="justify" vertical="center"/>
    </xf>
    <xf numFmtId="0" fontId="1" fillId="0" borderId="0" xfId="2" applyAlignment="1">
      <alignment vertical="center"/>
    </xf>
    <xf numFmtId="0" fontId="0" fillId="0" borderId="0" xfId="0" applyAlignment="1">
      <alignment vertical="center"/>
    </xf>
    <xf numFmtId="0" fontId="3" fillId="2" borderId="21" xfId="2" applyFont="1" applyFill="1" applyBorder="1" applyAlignment="1">
      <alignment wrapText="1"/>
    </xf>
    <xf numFmtId="0" fontId="28" fillId="0" borderId="1" xfId="0" applyFont="1" applyBorder="1" applyAlignment="1">
      <alignment wrapText="1"/>
    </xf>
    <xf numFmtId="0" fontId="3" fillId="2" borderId="1" xfId="2" applyFont="1" applyFill="1" applyBorder="1"/>
    <xf numFmtId="0" fontId="3" fillId="2" borderId="6" xfId="2" applyFont="1" applyFill="1" applyBorder="1"/>
    <xf numFmtId="0" fontId="5" fillId="2" borderId="0" xfId="2" applyFont="1" applyFill="1" applyAlignment="1">
      <alignment horizontal="justify"/>
    </xf>
    <xf numFmtId="0" fontId="5" fillId="2" borderId="17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12" fillId="4" borderId="17" xfId="2" applyFont="1" applyFill="1" applyBorder="1" applyAlignment="1">
      <alignment horizontal="center" vertical="center"/>
    </xf>
    <xf numFmtId="0" fontId="12" fillId="4" borderId="18" xfId="2" applyFont="1" applyFill="1" applyBorder="1" applyAlignment="1">
      <alignment horizontal="center" vertical="center"/>
    </xf>
    <xf numFmtId="0" fontId="12" fillId="4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7" xfId="2" applyFont="1" applyFill="1" applyBorder="1" applyAlignment="1">
      <alignment horizontal="center"/>
    </xf>
    <xf numFmtId="0" fontId="5" fillId="2" borderId="18" xfId="2" applyFont="1" applyFill="1" applyBorder="1" applyAlignment="1">
      <alignment horizontal="center"/>
    </xf>
    <xf numFmtId="0" fontId="5" fillId="2" borderId="19" xfId="2" applyFont="1" applyFill="1" applyBorder="1" applyAlignment="1">
      <alignment horizontal="center"/>
    </xf>
    <xf numFmtId="0" fontId="13" fillId="0" borderId="0" xfId="2" applyFont="1" applyAlignment="1">
      <alignment horizontal="left" vertical="center" wrapText="1"/>
    </xf>
    <xf numFmtId="0" fontId="3" fillId="0" borderId="0" xfId="0" applyFont="1" applyAlignment="1">
      <alignment horizontal="left"/>
    </xf>
    <xf numFmtId="1" fontId="12" fillId="2" borderId="8" xfId="2" applyNumberFormat="1" applyFont="1" applyFill="1" applyBorder="1" applyAlignment="1">
      <alignment horizontal="center" vertical="center" wrapText="1" shrinkToFit="1"/>
    </xf>
    <xf numFmtId="1" fontId="12" fillId="2" borderId="3" xfId="2" applyNumberFormat="1" applyFont="1" applyFill="1" applyBorder="1" applyAlignment="1">
      <alignment horizontal="center" vertical="center" wrapText="1" shrinkToFit="1"/>
    </xf>
    <xf numFmtId="1" fontId="12" fillId="2" borderId="14" xfId="2" applyNumberFormat="1" applyFont="1" applyFill="1" applyBorder="1" applyAlignment="1">
      <alignment horizontal="center" vertical="center" wrapText="1" shrinkToFit="1"/>
    </xf>
    <xf numFmtId="0" fontId="14" fillId="2" borderId="17" xfId="2" applyFont="1" applyFill="1" applyBorder="1" applyAlignment="1">
      <alignment horizontal="center" wrapText="1"/>
    </xf>
    <xf numFmtId="0" fontId="14" fillId="2" borderId="18" xfId="2" applyFont="1" applyFill="1" applyBorder="1" applyAlignment="1">
      <alignment horizontal="center" wrapText="1"/>
    </xf>
    <xf numFmtId="0" fontId="14" fillId="2" borderId="19" xfId="2" applyFont="1" applyFill="1" applyBorder="1" applyAlignment="1">
      <alignment horizontal="center" wrapText="1"/>
    </xf>
    <xf numFmtId="0" fontId="10" fillId="0" borderId="17" xfId="2" applyFont="1" applyBorder="1" applyAlignment="1">
      <alignment horizontal="center" vertical="center" wrapText="1"/>
    </xf>
    <xf numFmtId="0" fontId="10" fillId="0" borderId="18" xfId="2" applyFont="1" applyBorder="1" applyAlignment="1">
      <alignment horizontal="center" vertical="center" wrapText="1"/>
    </xf>
    <xf numFmtId="0" fontId="10" fillId="0" borderId="19" xfId="2" applyFont="1" applyBorder="1" applyAlignment="1">
      <alignment horizontal="center" vertical="center" wrapText="1"/>
    </xf>
    <xf numFmtId="1" fontId="21" fillId="0" borderId="7" xfId="2" applyNumberFormat="1" applyFont="1" applyBorder="1" applyAlignment="1">
      <alignment horizontal="center" vertical="center" wrapText="1"/>
    </xf>
    <xf numFmtId="1" fontId="21" fillId="0" borderId="2" xfId="2" applyNumberFormat="1" applyFont="1" applyBorder="1" applyAlignment="1">
      <alignment horizontal="center" vertical="center" wrapText="1"/>
    </xf>
    <xf numFmtId="1" fontId="21" fillId="0" borderId="16" xfId="2" applyNumberFormat="1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/>
    </xf>
    <xf numFmtId="0" fontId="5" fillId="0" borderId="0" xfId="2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14" fillId="0" borderId="0" xfId="2" applyFont="1" applyAlignment="1">
      <alignment horizontal="center"/>
    </xf>
    <xf numFmtId="0" fontId="4" fillId="0" borderId="9" xfId="2" applyFont="1" applyBorder="1" applyAlignment="1">
      <alignment horizontal="center" vertical="center" wrapText="1" shrinkToFit="1"/>
    </xf>
    <xf numFmtId="0" fontId="4" fillId="0" borderId="10" xfId="2" applyFont="1" applyBorder="1" applyAlignment="1">
      <alignment horizontal="center" vertical="center" wrapText="1" shrinkToFit="1"/>
    </xf>
    <xf numFmtId="4" fontId="5" fillId="0" borderId="11" xfId="2" applyNumberFormat="1" applyFont="1" applyBorder="1" applyAlignment="1">
      <alignment horizontal="center" vertical="center" wrapText="1" shrinkToFit="1"/>
    </xf>
    <xf numFmtId="4" fontId="5" fillId="0" borderId="6" xfId="2" applyNumberFormat="1" applyFont="1" applyBorder="1" applyAlignment="1">
      <alignment horizontal="center" vertical="center" wrapText="1" shrinkToFit="1"/>
    </xf>
    <xf numFmtId="4" fontId="10" fillId="0" borderId="12" xfId="2" applyNumberFormat="1" applyFont="1" applyBorder="1" applyAlignment="1">
      <alignment horizontal="center" vertical="center" wrapText="1" shrinkToFit="1"/>
    </xf>
    <xf numFmtId="4" fontId="10" fillId="0" borderId="13" xfId="2" applyNumberFormat="1" applyFont="1" applyBorder="1" applyAlignment="1">
      <alignment horizontal="center" vertical="center" wrapText="1" shrinkToFit="1"/>
    </xf>
    <xf numFmtId="0" fontId="10" fillId="0" borderId="0" xfId="0" applyFont="1" applyAlignment="1">
      <alignment horizontal="center"/>
    </xf>
    <xf numFmtId="0" fontId="5" fillId="2" borderId="28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wrapText="1"/>
    </xf>
    <xf numFmtId="0" fontId="11" fillId="0" borderId="0" xfId="0" applyFont="1" applyAlignment="1">
      <alignment horizontal="left"/>
    </xf>
    <xf numFmtId="0" fontId="12" fillId="4" borderId="23" xfId="2" applyFont="1" applyFill="1" applyBorder="1" applyAlignment="1">
      <alignment horizontal="center" vertical="center"/>
    </xf>
    <xf numFmtId="0" fontId="12" fillId="4" borderId="21" xfId="2" applyFont="1" applyFill="1" applyBorder="1" applyAlignment="1">
      <alignment horizontal="center" vertical="center"/>
    </xf>
    <xf numFmtId="0" fontId="12" fillId="4" borderId="25" xfId="2" applyFont="1" applyFill="1" applyBorder="1" applyAlignment="1">
      <alignment horizontal="center" vertical="center"/>
    </xf>
    <xf numFmtId="0" fontId="12" fillId="4" borderId="28" xfId="2" applyFont="1" applyFill="1" applyBorder="1" applyAlignment="1">
      <alignment horizontal="center"/>
    </xf>
    <xf numFmtId="0" fontId="12" fillId="4" borderId="29" xfId="2" applyFont="1" applyFill="1" applyBorder="1" applyAlignment="1">
      <alignment horizontal="center"/>
    </xf>
    <xf numFmtId="0" fontId="12" fillId="4" borderId="30" xfId="2" applyFont="1" applyFill="1" applyBorder="1" applyAlignment="1">
      <alignment horizontal="center"/>
    </xf>
    <xf numFmtId="0" fontId="5" fillId="2" borderId="7" xfId="2" applyFont="1" applyFill="1" applyBorder="1" applyAlignment="1">
      <alignment horizontal="center"/>
    </xf>
    <xf numFmtId="0" fontId="5" fillId="2" borderId="2" xfId="2" applyFont="1" applyFill="1" applyBorder="1" applyAlignment="1">
      <alignment horizontal="center"/>
    </xf>
    <xf numFmtId="0" fontId="5" fillId="2" borderId="16" xfId="2" applyFont="1" applyFill="1" applyBorder="1" applyAlignment="1">
      <alignment horizontal="center"/>
    </xf>
    <xf numFmtId="0" fontId="5" fillId="2" borderId="8" xfId="2" applyFont="1" applyFill="1" applyBorder="1" applyAlignment="1">
      <alignment horizontal="center"/>
    </xf>
    <xf numFmtId="0" fontId="5" fillId="2" borderId="3" xfId="2" applyFont="1" applyFill="1" applyBorder="1" applyAlignment="1">
      <alignment horizontal="center"/>
    </xf>
    <xf numFmtId="0" fontId="5" fillId="2" borderId="14" xfId="2" applyFont="1" applyFill="1" applyBorder="1" applyAlignment="1">
      <alignment horizontal="center"/>
    </xf>
    <xf numFmtId="0" fontId="13" fillId="0" borderId="0" xfId="2" applyFont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28" xfId="2" applyFont="1" applyBorder="1" applyAlignment="1">
      <alignment horizontal="center" vertical="center" wrapText="1"/>
    </xf>
    <xf numFmtId="0" fontId="5" fillId="0" borderId="29" xfId="2" applyFont="1" applyBorder="1" applyAlignment="1">
      <alignment horizontal="center" vertical="center" wrapText="1"/>
    </xf>
    <xf numFmtId="0" fontId="5" fillId="0" borderId="30" xfId="2" applyFont="1" applyBorder="1" applyAlignment="1">
      <alignment horizontal="center" vertical="center" wrapText="1"/>
    </xf>
    <xf numFmtId="0" fontId="4" fillId="0" borderId="17" xfId="2" applyFont="1" applyBorder="1" applyAlignment="1">
      <alignment horizontal="center" vertical="center" wrapText="1" shrinkToFit="1"/>
    </xf>
    <xf numFmtId="0" fontId="4" fillId="0" borderId="18" xfId="2" applyFont="1" applyBorder="1" applyAlignment="1">
      <alignment horizontal="center" vertical="center" wrapText="1" shrinkToFit="1"/>
    </xf>
    <xf numFmtId="0" fontId="4" fillId="0" borderId="19" xfId="2" applyFont="1" applyBorder="1" applyAlignment="1">
      <alignment horizontal="center" vertical="center" wrapText="1" shrinkToFit="1"/>
    </xf>
    <xf numFmtId="1" fontId="12" fillId="2" borderId="7" xfId="2" applyNumberFormat="1" applyFont="1" applyFill="1" applyBorder="1" applyAlignment="1">
      <alignment horizontal="center" vertical="top" wrapText="1" shrinkToFit="1"/>
    </xf>
    <xf numFmtId="1" fontId="12" fillId="2" borderId="2" xfId="2" applyNumberFormat="1" applyFont="1" applyFill="1" applyBorder="1" applyAlignment="1">
      <alignment horizontal="center" vertical="top" wrapText="1" shrinkToFit="1"/>
    </xf>
    <xf numFmtId="1" fontId="12" fillId="2" borderId="16" xfId="2" applyNumberFormat="1" applyFont="1" applyFill="1" applyBorder="1" applyAlignment="1">
      <alignment horizontal="center" vertical="top" wrapText="1" shrinkToFit="1"/>
    </xf>
    <xf numFmtId="1" fontId="21" fillId="2" borderId="8" xfId="2" applyNumberFormat="1" applyFont="1" applyFill="1" applyBorder="1" applyAlignment="1">
      <alignment horizontal="center" vertical="center" wrapText="1"/>
    </xf>
    <xf numFmtId="1" fontId="21" fillId="2" borderId="3" xfId="2" applyNumberFormat="1" applyFont="1" applyFill="1" applyBorder="1" applyAlignment="1">
      <alignment horizontal="center" vertical="center" wrapText="1"/>
    </xf>
    <xf numFmtId="1" fontId="21" fillId="2" borderId="14" xfId="2" applyNumberFormat="1" applyFont="1" applyFill="1" applyBorder="1" applyAlignment="1">
      <alignment horizontal="center" vertical="center" wrapText="1"/>
    </xf>
    <xf numFmtId="0" fontId="14" fillId="2" borderId="17" xfId="2" applyFont="1" applyFill="1" applyBorder="1" applyAlignment="1">
      <alignment horizontal="center" vertical="center" wrapText="1"/>
    </xf>
    <xf numFmtId="0" fontId="14" fillId="2" borderId="18" xfId="2" applyFont="1" applyFill="1" applyBorder="1" applyAlignment="1">
      <alignment horizontal="center" vertical="center" wrapText="1"/>
    </xf>
    <xf numFmtId="0" fontId="14" fillId="2" borderId="19" xfId="2" applyFont="1" applyFill="1" applyBorder="1" applyAlignment="1">
      <alignment horizontal="center" vertical="center" wrapText="1"/>
    </xf>
    <xf numFmtId="0" fontId="12" fillId="4" borderId="23" xfId="2" applyFont="1" applyFill="1" applyBorder="1" applyAlignment="1">
      <alignment horizontal="center"/>
    </xf>
    <xf numFmtId="0" fontId="12" fillId="4" borderId="21" xfId="2" applyFont="1" applyFill="1" applyBorder="1" applyAlignment="1">
      <alignment horizontal="center"/>
    </xf>
    <xf numFmtId="0" fontId="12" fillId="4" borderId="25" xfId="2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7">
    <cellStyle name="Обычный" xfId="0" builtinId="0"/>
    <cellStyle name="Обычный 2" xfId="2" xr:uid="{00000000-0005-0000-0000-000001000000}"/>
    <cellStyle name="Обычный 3" xfId="3" xr:uid="{00000000-0005-0000-0000-000002000000}"/>
    <cellStyle name="Обычный 4" xfId="4" xr:uid="{00000000-0005-0000-0000-000003000000}"/>
    <cellStyle name="Обычный 5" xfId="1" xr:uid="{00000000-0005-0000-0000-000004000000}"/>
    <cellStyle name="Финансовый 2" xfId="6" xr:uid="{00000000-0005-0000-0000-000005000000}"/>
    <cellStyle name="Финансовый 3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Rar$DIa9096.19968/&#1051;&#1072;&#1073;&#1086;&#1088;&#1072;&#1090;&#1086;&#1088;&#1085;&#1099;&#1077;%20&#1091;&#1089;&#1083;&#1091;&#1075;&#1080;%202024%20&#1075;&#1086;&#10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Rar$DIa9096.19968/&#1050;&#1072;&#1083;&#1100;&#1082;&#1091;&#1083;&#1103;&#1094;&#1080;&#1103;%20&#1094;&#1077;&#1085;%20&#1052;&#1056;&#1058;%2001.03.25%20&#1087;&#1077;&#1095;&#1072;&#1090;&#110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Rar$DIa9096.19968/&#1069;&#1050;&#104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рилож"/>
      <sheetName val="лабор."/>
      <sheetName val="биохим"/>
      <sheetName val="иммун. (2)"/>
      <sheetName val="2018"/>
      <sheetName val="2018лаб"/>
      <sheetName val="2020г.био"/>
      <sheetName val="2018био"/>
      <sheetName val="Биохим.анализы на Humastar-300-"/>
      <sheetName val="ИФА-2024"/>
      <sheetName val="коагулограмма"/>
      <sheetName val="Экспресс метод"/>
      <sheetName val="титульный лис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8">
          <cell r="C58">
            <v>403.92887250975394</v>
          </cell>
        </row>
        <row r="124">
          <cell r="C124">
            <v>428.2596359877482</v>
          </cell>
        </row>
        <row r="192">
          <cell r="C192">
            <v>379.31415979727205</v>
          </cell>
        </row>
      </sheetData>
      <sheetData sheetId="9">
        <row r="54">
          <cell r="C54">
            <v>532.14979084941854</v>
          </cell>
        </row>
        <row r="108">
          <cell r="C108">
            <v>1013.0664575160851</v>
          </cell>
        </row>
        <row r="172">
          <cell r="C172">
            <v>717.23312418275179</v>
          </cell>
        </row>
      </sheetData>
      <sheetData sheetId="10">
        <row r="45">
          <cell r="C45">
            <v>135.12354945631992</v>
          </cell>
        </row>
      </sheetData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нормы времени"/>
      <sheetName val="с контрастом"/>
      <sheetName val="МРТ с контрастом"/>
      <sheetName val="МРТ Без контраста"/>
      <sheetName val="РАСЧЕТ МРТ  СК"/>
      <sheetName val="РАСЧЕТ МРТ бк"/>
      <sheetName val="Калькуляция МРТ бк"/>
      <sheetName val="Калькуляция МРТ ск"/>
      <sheetName val="оборудование"/>
      <sheetName val="перечень оборудования"/>
    </sheetNames>
    <sheetDataSet>
      <sheetData sheetId="0"/>
      <sheetData sheetId="1"/>
      <sheetData sheetId="2"/>
      <sheetData sheetId="3"/>
      <sheetData sheetId="4"/>
      <sheetData sheetId="5"/>
      <sheetData sheetId="6">
        <row r="43">
          <cell r="C43">
            <v>2535.9838586628457</v>
          </cell>
        </row>
        <row r="85">
          <cell r="C85">
            <v>3310.7716434771896</v>
          </cell>
        </row>
        <row r="128">
          <cell r="C128">
            <v>2535.9838586628457</v>
          </cell>
        </row>
        <row r="171">
          <cell r="C171">
            <v>2600.38219592926</v>
          </cell>
        </row>
        <row r="214">
          <cell r="C214">
            <v>2600.38219592926</v>
          </cell>
        </row>
        <row r="257">
          <cell r="C257">
            <v>2535.9838586628457</v>
          </cell>
        </row>
        <row r="300">
          <cell r="C300">
            <v>2535.9838586628457</v>
          </cell>
        </row>
        <row r="343">
          <cell r="C343">
            <v>3310.7716434771896</v>
          </cell>
        </row>
        <row r="386">
          <cell r="C386">
            <v>2535.9838586628457</v>
          </cell>
        </row>
        <row r="429">
          <cell r="C429">
            <v>2535.9838586628457</v>
          </cell>
        </row>
        <row r="472">
          <cell r="C472">
            <v>2535.9838586628457</v>
          </cell>
        </row>
        <row r="515">
          <cell r="C515">
            <v>2600.38219592926</v>
          </cell>
        </row>
        <row r="558">
          <cell r="C558">
            <v>2600.38219592926</v>
          </cell>
        </row>
        <row r="601">
          <cell r="C601">
            <v>2600.38219592926</v>
          </cell>
        </row>
        <row r="644">
          <cell r="C644">
            <v>2988.1107112726613</v>
          </cell>
        </row>
        <row r="687">
          <cell r="C687">
            <v>2988.1107112726613</v>
          </cell>
        </row>
        <row r="730">
          <cell r="C730">
            <v>2988.1107112726613</v>
          </cell>
        </row>
        <row r="816">
          <cell r="C816">
            <v>3278.5724748439829</v>
          </cell>
        </row>
        <row r="859">
          <cell r="C859">
            <v>3278.5724748439829</v>
          </cell>
        </row>
        <row r="908">
          <cell r="C908">
            <v>2535.9838586628457</v>
          </cell>
        </row>
        <row r="956">
          <cell r="C956">
            <v>2600.38219592926</v>
          </cell>
        </row>
        <row r="1000">
          <cell r="C1000">
            <v>3052.5090485390751</v>
          </cell>
        </row>
        <row r="1044">
          <cell r="C1044">
            <v>2762.0472849677535</v>
          </cell>
        </row>
        <row r="1087">
          <cell r="C1087">
            <v>4085.5594282915345</v>
          </cell>
        </row>
      </sheetData>
      <sheetData sheetId="7">
        <row r="58">
          <cell r="C58">
            <v>8634.3859069506434</v>
          </cell>
        </row>
        <row r="116">
          <cell r="C116">
            <v>8892.6485018887579</v>
          </cell>
        </row>
        <row r="172">
          <cell r="C172">
            <v>8634.3859069506434</v>
          </cell>
        </row>
        <row r="228">
          <cell r="C228">
            <v>9313.6416550806935</v>
          </cell>
        </row>
        <row r="283">
          <cell r="C283">
            <v>8892.6485018887579</v>
          </cell>
        </row>
        <row r="341">
          <cell r="C341">
            <v>10366.124538060531</v>
          </cell>
        </row>
        <row r="397">
          <cell r="C397">
            <v>8892.6485018887579</v>
          </cell>
        </row>
        <row r="453">
          <cell r="C453">
            <v>6892.6485018887561</v>
          </cell>
        </row>
        <row r="509">
          <cell r="C509">
            <v>12525.88192529279</v>
          </cell>
        </row>
        <row r="563">
          <cell r="C563">
            <v>12525.88192529279</v>
          </cell>
        </row>
        <row r="621">
          <cell r="C621">
            <v>12525.88192529279</v>
          </cell>
        </row>
        <row r="678">
          <cell r="C678">
            <v>12525.88192529279</v>
          </cell>
        </row>
        <row r="740">
          <cell r="C740">
            <v>10525.88192529279</v>
          </cell>
        </row>
        <row r="796">
          <cell r="C796">
            <v>12525.88192529279</v>
          </cell>
        </row>
        <row r="853">
          <cell r="C853">
            <v>14705.386574744825</v>
          </cell>
        </row>
        <row r="910">
          <cell r="C910">
            <v>12705.386574744827</v>
          </cell>
        </row>
        <row r="967">
          <cell r="C967">
            <v>14848.684629771267</v>
          </cell>
        </row>
      </sheetData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41">
          <cell r="D41">
            <v>1219.4487761663347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J196"/>
  <sheetViews>
    <sheetView tabSelected="1" workbookViewId="0">
      <selection activeCell="I188" sqref="I188"/>
    </sheetView>
  </sheetViews>
  <sheetFormatPr defaultRowHeight="14.4" x14ac:dyDescent="0.3"/>
  <cols>
    <col min="1" max="2" width="5.44140625" customWidth="1"/>
    <col min="3" max="3" width="50" customWidth="1"/>
    <col min="4" max="4" width="17.109375" customWidth="1"/>
    <col min="5" max="5" width="16.5546875" customWidth="1"/>
    <col min="15" max="15" width="66.33203125" customWidth="1"/>
  </cols>
  <sheetData>
    <row r="2" spans="2:5" x14ac:dyDescent="0.3">
      <c r="E2" s="42"/>
    </row>
    <row r="3" spans="2:5" ht="15.6" x14ac:dyDescent="0.3">
      <c r="B3" s="157" t="s">
        <v>0</v>
      </c>
      <c r="C3" s="157"/>
      <c r="D3" s="184" t="s">
        <v>1</v>
      </c>
      <c r="E3" s="184"/>
    </row>
    <row r="4" spans="2:5" ht="15.6" x14ac:dyDescent="0.3">
      <c r="B4" s="157" t="s">
        <v>36</v>
      </c>
      <c r="C4" s="157"/>
      <c r="D4" s="30" t="s">
        <v>2</v>
      </c>
      <c r="E4" s="30"/>
    </row>
    <row r="5" spans="2:5" ht="15.6" x14ac:dyDescent="0.3">
      <c r="B5" s="157" t="s">
        <v>3</v>
      </c>
      <c r="C5" s="157"/>
      <c r="D5" s="157" t="s">
        <v>4</v>
      </c>
      <c r="E5" s="157"/>
    </row>
    <row r="6" spans="2:5" ht="15.6" x14ac:dyDescent="0.3">
      <c r="B6" s="157" t="s">
        <v>37</v>
      </c>
      <c r="C6" s="157"/>
      <c r="D6" s="157"/>
      <c r="E6" s="157"/>
    </row>
    <row r="7" spans="2:5" ht="15.6" x14ac:dyDescent="0.3">
      <c r="B7" s="157" t="s">
        <v>4</v>
      </c>
      <c r="C7" s="157"/>
      <c r="D7" s="184" t="s">
        <v>5</v>
      </c>
      <c r="E7" s="184"/>
    </row>
    <row r="8" spans="2:5" ht="15.6" x14ac:dyDescent="0.3">
      <c r="B8" s="157" t="s">
        <v>54</v>
      </c>
      <c r="C8" s="157"/>
      <c r="D8" s="184" t="s">
        <v>163</v>
      </c>
      <c r="E8" s="184"/>
    </row>
    <row r="9" spans="2:5" ht="15.6" x14ac:dyDescent="0.3">
      <c r="B9" s="157" t="s">
        <v>164</v>
      </c>
      <c r="C9" s="157"/>
      <c r="D9" s="30"/>
      <c r="E9" s="30"/>
    </row>
    <row r="11" spans="2:5" ht="15.6" x14ac:dyDescent="0.3">
      <c r="B11" s="155" t="s">
        <v>6</v>
      </c>
      <c r="C11" s="155"/>
      <c r="D11" s="155"/>
      <c r="E11" s="155"/>
    </row>
    <row r="12" spans="2:5" ht="15.6" x14ac:dyDescent="0.3">
      <c r="B12" s="155" t="s">
        <v>46</v>
      </c>
      <c r="C12" s="155"/>
      <c r="D12" s="155"/>
      <c r="E12" s="155"/>
    </row>
    <row r="13" spans="2:5" ht="15.6" x14ac:dyDescent="0.3">
      <c r="B13" s="155" t="s">
        <v>7</v>
      </c>
      <c r="C13" s="155"/>
      <c r="D13" s="155"/>
      <c r="E13" s="155"/>
    </row>
    <row r="14" spans="2:5" ht="15" thickBot="1" x14ac:dyDescent="0.35"/>
    <row r="15" spans="2:5" ht="31.8" thickBot="1" x14ac:dyDescent="0.35">
      <c r="B15" s="111" t="s">
        <v>8</v>
      </c>
      <c r="C15" s="112" t="s">
        <v>9</v>
      </c>
      <c r="D15" s="113" t="s">
        <v>10</v>
      </c>
      <c r="E15" s="114" t="s">
        <v>11</v>
      </c>
    </row>
    <row r="16" spans="2:5" ht="16.2" thickBot="1" x14ac:dyDescent="0.35">
      <c r="B16" s="185" t="s">
        <v>48</v>
      </c>
      <c r="C16" s="186"/>
      <c r="D16" s="186"/>
      <c r="E16" s="187"/>
    </row>
    <row r="17" spans="2:9" ht="16.2" thickBot="1" x14ac:dyDescent="0.35">
      <c r="B17" s="166" t="s">
        <v>61</v>
      </c>
      <c r="C17" s="167"/>
      <c r="D17" s="167"/>
      <c r="E17" s="168"/>
    </row>
    <row r="18" spans="2:9" ht="18" customHeight="1" x14ac:dyDescent="0.3">
      <c r="B18" s="191" t="s">
        <v>13</v>
      </c>
      <c r="C18" s="192"/>
      <c r="D18" s="192"/>
      <c r="E18" s="193"/>
    </row>
    <row r="19" spans="2:9" ht="18" customHeight="1" x14ac:dyDescent="0.3">
      <c r="B19" s="21">
        <v>1</v>
      </c>
      <c r="C19" s="4" t="s">
        <v>50</v>
      </c>
      <c r="D19" s="17" t="s">
        <v>12</v>
      </c>
      <c r="E19" s="23">
        <f>'[1]Биохим.анализы на Humastar-300-'!$C$58</f>
        <v>403.92887250975394</v>
      </c>
      <c r="F19" s="1"/>
    </row>
    <row r="20" spans="2:9" ht="18" customHeight="1" x14ac:dyDescent="0.3">
      <c r="B20" s="21">
        <v>2</v>
      </c>
      <c r="C20" s="4" t="s">
        <v>51</v>
      </c>
      <c r="D20" s="17" t="s">
        <v>12</v>
      </c>
      <c r="E20" s="23">
        <f>'[1]Биохим.анализы на Humastar-300-'!$C$124</f>
        <v>428.2596359877482</v>
      </c>
      <c r="F20" s="1"/>
    </row>
    <row r="21" spans="2:9" ht="18" customHeight="1" x14ac:dyDescent="0.3">
      <c r="B21" s="194" t="s">
        <v>60</v>
      </c>
      <c r="C21" s="195"/>
      <c r="D21" s="195"/>
      <c r="E21" s="196"/>
      <c r="F21" s="1"/>
    </row>
    <row r="22" spans="2:9" ht="18" customHeight="1" x14ac:dyDescent="0.3">
      <c r="B22" s="21">
        <v>1</v>
      </c>
      <c r="C22" s="4" t="s">
        <v>55</v>
      </c>
      <c r="D22" s="17" t="s">
        <v>12</v>
      </c>
      <c r="E22" s="23">
        <f>'[1]Биохим.анализы на Humastar-300-'!$C$192</f>
        <v>379.31415979727205</v>
      </c>
      <c r="F22" s="1"/>
    </row>
    <row r="23" spans="2:9" ht="33" customHeight="1" x14ac:dyDescent="0.3">
      <c r="B23" s="142" t="s">
        <v>14</v>
      </c>
      <c r="C23" s="143"/>
      <c r="D23" s="143"/>
      <c r="E23" s="144"/>
      <c r="F23" s="29"/>
    </row>
    <row r="24" spans="2:9" ht="36.75" customHeight="1" x14ac:dyDescent="0.3">
      <c r="B24" s="21">
        <v>1</v>
      </c>
      <c r="C24" s="44" t="s">
        <v>52</v>
      </c>
      <c r="D24" s="35" t="s">
        <v>12</v>
      </c>
      <c r="E24" s="97">
        <f>'[1]ИФА-2024'!$C$54</f>
        <v>532.14979084941854</v>
      </c>
      <c r="F24" s="37"/>
      <c r="G24" s="37"/>
      <c r="H24" s="37"/>
    </row>
    <row r="25" spans="2:9" ht="18" customHeight="1" x14ac:dyDescent="0.3">
      <c r="B25" s="21">
        <v>2</v>
      </c>
      <c r="C25" s="36" t="s">
        <v>53</v>
      </c>
      <c r="D25" s="35" t="s">
        <v>12</v>
      </c>
      <c r="E25" s="98">
        <f>'[1]ИФА-2024'!$C$108</f>
        <v>1013.0664575160851</v>
      </c>
      <c r="F25" s="34"/>
    </row>
    <row r="26" spans="2:9" ht="18" customHeight="1" x14ac:dyDescent="0.3">
      <c r="B26" s="21">
        <v>3</v>
      </c>
      <c r="C26" s="46" t="s">
        <v>58</v>
      </c>
      <c r="D26" s="35" t="s">
        <v>12</v>
      </c>
      <c r="E26" s="98">
        <f>'[1]ИФА-2024'!$C$172</f>
        <v>717.23312418275179</v>
      </c>
      <c r="F26" s="34"/>
      <c r="G26" s="45"/>
      <c r="H26" s="45"/>
      <c r="I26" s="45"/>
    </row>
    <row r="27" spans="2:9" ht="18" customHeight="1" x14ac:dyDescent="0.3">
      <c r="B27" s="194" t="s">
        <v>59</v>
      </c>
      <c r="C27" s="195"/>
      <c r="D27" s="195"/>
      <c r="E27" s="196"/>
      <c r="F27" s="34"/>
      <c r="G27" s="45"/>
      <c r="H27" s="45"/>
      <c r="I27" s="45"/>
    </row>
    <row r="28" spans="2:9" ht="18" customHeight="1" thickBot="1" x14ac:dyDescent="0.35">
      <c r="B28" s="108">
        <v>1</v>
      </c>
      <c r="C28" s="109" t="s">
        <v>57</v>
      </c>
      <c r="D28" s="35" t="s">
        <v>12</v>
      </c>
      <c r="E28" s="110">
        <f>[1]коагулограмма!$C$45</f>
        <v>135.12354945631992</v>
      </c>
      <c r="F28" s="16"/>
    </row>
    <row r="29" spans="2:9" ht="18" thickBot="1" x14ac:dyDescent="0.35">
      <c r="B29" s="197" t="s">
        <v>62</v>
      </c>
      <c r="C29" s="198"/>
      <c r="D29" s="198"/>
      <c r="E29" s="199"/>
      <c r="F29" s="16"/>
    </row>
    <row r="30" spans="2:9" ht="16.2" x14ac:dyDescent="0.35">
      <c r="B30" s="200" t="s">
        <v>80</v>
      </c>
      <c r="C30" s="201"/>
      <c r="D30" s="201"/>
      <c r="E30" s="202"/>
      <c r="F30" s="16"/>
    </row>
    <row r="31" spans="2:9" ht="18" customHeight="1" x14ac:dyDescent="0.3">
      <c r="B31" s="99">
        <v>1</v>
      </c>
      <c r="C31" s="119" t="s">
        <v>63</v>
      </c>
      <c r="D31" s="48" t="s">
        <v>12</v>
      </c>
      <c r="E31" s="76">
        <f>'[2]Калькуляция МРТ бк'!$C$43</f>
        <v>2535.9838586628457</v>
      </c>
      <c r="F31" s="16"/>
    </row>
    <row r="32" spans="2:9" ht="18" customHeight="1" x14ac:dyDescent="0.3">
      <c r="B32" s="99">
        <v>2</v>
      </c>
      <c r="C32" s="73" t="s">
        <v>64</v>
      </c>
      <c r="D32" s="48" t="s">
        <v>12</v>
      </c>
      <c r="E32" s="76">
        <f>'[2]Калькуляция МРТ бк'!$C$85</f>
        <v>3310.7716434771896</v>
      </c>
      <c r="F32" s="16"/>
    </row>
    <row r="33" spans="2:6" ht="18" customHeight="1" x14ac:dyDescent="0.3">
      <c r="B33" s="99">
        <v>3</v>
      </c>
      <c r="C33" s="61" t="s">
        <v>128</v>
      </c>
      <c r="D33" s="48" t="s">
        <v>12</v>
      </c>
      <c r="E33" s="76">
        <f>'[2]Калькуляция МРТ бк'!$C$128</f>
        <v>2535.9838586628457</v>
      </c>
      <c r="F33" s="16"/>
    </row>
    <row r="34" spans="2:6" ht="36.75" customHeight="1" x14ac:dyDescent="0.3">
      <c r="B34" s="99">
        <v>4</v>
      </c>
      <c r="C34" s="73" t="s">
        <v>65</v>
      </c>
      <c r="D34" s="48" t="s">
        <v>12</v>
      </c>
      <c r="E34" s="76">
        <f>'[2]Калькуляция МРТ бк'!$C$171</f>
        <v>2600.38219592926</v>
      </c>
      <c r="F34" s="16"/>
    </row>
    <row r="35" spans="2:6" ht="36.75" customHeight="1" x14ac:dyDescent="0.3">
      <c r="B35" s="99">
        <v>5</v>
      </c>
      <c r="C35" s="73" t="s">
        <v>66</v>
      </c>
      <c r="D35" s="48" t="s">
        <v>12</v>
      </c>
      <c r="E35" s="76">
        <f>'[2]Калькуляция МРТ бк'!$C$214</f>
        <v>2600.38219592926</v>
      </c>
      <c r="F35" s="16"/>
    </row>
    <row r="36" spans="2:6" ht="18" customHeight="1" x14ac:dyDescent="0.3">
      <c r="B36" s="99">
        <v>6</v>
      </c>
      <c r="C36" s="73" t="s">
        <v>67</v>
      </c>
      <c r="D36" s="48" t="s">
        <v>12</v>
      </c>
      <c r="E36" s="76">
        <f>'[2]Калькуляция МРТ бк'!$C$257</f>
        <v>2535.9838586628457</v>
      </c>
      <c r="F36" s="16"/>
    </row>
    <row r="37" spans="2:6" ht="18" customHeight="1" x14ac:dyDescent="0.3">
      <c r="B37" s="99">
        <v>7</v>
      </c>
      <c r="C37" s="73" t="s">
        <v>68</v>
      </c>
      <c r="D37" s="48" t="s">
        <v>12</v>
      </c>
      <c r="E37" s="76">
        <f>'[2]Калькуляция МРТ бк'!$C$300</f>
        <v>2535.9838586628457</v>
      </c>
      <c r="F37" s="16"/>
    </row>
    <row r="38" spans="2:6" ht="18" customHeight="1" x14ac:dyDescent="0.3">
      <c r="B38" s="99">
        <v>8</v>
      </c>
      <c r="C38" s="73" t="s">
        <v>69</v>
      </c>
      <c r="D38" s="48" t="s">
        <v>12</v>
      </c>
      <c r="E38" s="76">
        <f>'[2]Калькуляция МРТ бк'!$C$343</f>
        <v>3310.7716434771896</v>
      </c>
      <c r="F38" s="16"/>
    </row>
    <row r="39" spans="2:6" ht="18" customHeight="1" x14ac:dyDescent="0.3">
      <c r="B39" s="99">
        <v>9</v>
      </c>
      <c r="C39" s="73" t="s">
        <v>70</v>
      </c>
      <c r="D39" s="48" t="s">
        <v>12</v>
      </c>
      <c r="E39" s="76">
        <f>'[2]Калькуляция МРТ бк'!$C$386</f>
        <v>2535.9838586628457</v>
      </c>
      <c r="F39" s="16"/>
    </row>
    <row r="40" spans="2:6" ht="18" customHeight="1" x14ac:dyDescent="0.3">
      <c r="B40" s="99">
        <v>10</v>
      </c>
      <c r="C40" s="73" t="s">
        <v>71</v>
      </c>
      <c r="D40" s="48" t="s">
        <v>12</v>
      </c>
      <c r="E40" s="76">
        <f>'[2]Калькуляция МРТ бк'!$C$429</f>
        <v>2535.9838586628457</v>
      </c>
      <c r="F40" s="16"/>
    </row>
    <row r="41" spans="2:6" ht="18" customHeight="1" x14ac:dyDescent="0.3">
      <c r="B41" s="99">
        <v>11</v>
      </c>
      <c r="C41" s="73" t="s">
        <v>106</v>
      </c>
      <c r="D41" s="48" t="s">
        <v>12</v>
      </c>
      <c r="E41" s="76">
        <f>'[2]Калькуляция МРТ бк'!$C$472</f>
        <v>2535.9838586628457</v>
      </c>
      <c r="F41" s="16"/>
    </row>
    <row r="42" spans="2:6" ht="18" customHeight="1" x14ac:dyDescent="0.3">
      <c r="B42" s="99">
        <v>12</v>
      </c>
      <c r="C42" s="73" t="s">
        <v>72</v>
      </c>
      <c r="D42" s="52" t="s">
        <v>12</v>
      </c>
      <c r="E42" s="76">
        <f>'[2]Калькуляция МРТ бк'!$C$515</f>
        <v>2600.38219592926</v>
      </c>
      <c r="F42" s="16"/>
    </row>
    <row r="43" spans="2:6" ht="18" customHeight="1" x14ac:dyDescent="0.3">
      <c r="B43" s="99">
        <v>13</v>
      </c>
      <c r="C43" s="73" t="s">
        <v>73</v>
      </c>
      <c r="D43" s="48" t="s">
        <v>12</v>
      </c>
      <c r="E43" s="76">
        <f>'[2]Калькуляция МРТ бк'!$C$558</f>
        <v>2600.38219592926</v>
      </c>
      <c r="F43" s="16"/>
    </row>
    <row r="44" spans="2:6" ht="18" customHeight="1" x14ac:dyDescent="0.3">
      <c r="B44" s="99">
        <v>14</v>
      </c>
      <c r="C44" s="73" t="s">
        <v>74</v>
      </c>
      <c r="D44" s="48" t="s">
        <v>12</v>
      </c>
      <c r="E44" s="76">
        <f>'[2]Калькуляция МРТ бк'!$C$601</f>
        <v>2600.38219592926</v>
      </c>
      <c r="F44" s="16"/>
    </row>
    <row r="45" spans="2:6" ht="18" customHeight="1" x14ac:dyDescent="0.3">
      <c r="B45" s="99">
        <v>15</v>
      </c>
      <c r="C45" s="73" t="s">
        <v>75</v>
      </c>
      <c r="D45" s="48" t="s">
        <v>12</v>
      </c>
      <c r="E45" s="76">
        <f>'[2]Калькуляция МРТ бк'!$C$644</f>
        <v>2988.1107112726613</v>
      </c>
      <c r="F45" s="16"/>
    </row>
    <row r="46" spans="2:6" ht="18" customHeight="1" x14ac:dyDescent="0.3">
      <c r="B46" s="99">
        <v>16</v>
      </c>
      <c r="C46" s="73" t="s">
        <v>76</v>
      </c>
      <c r="D46" s="48" t="s">
        <v>12</v>
      </c>
      <c r="E46" s="76">
        <f>'[2]Калькуляция МРТ бк'!$C$687</f>
        <v>2988.1107112726613</v>
      </c>
      <c r="F46" s="16"/>
    </row>
    <row r="47" spans="2:6" ht="18" customHeight="1" x14ac:dyDescent="0.3">
      <c r="B47" s="99">
        <v>17</v>
      </c>
      <c r="C47" s="73" t="s">
        <v>77</v>
      </c>
      <c r="D47" s="48" t="s">
        <v>12</v>
      </c>
      <c r="E47" s="76">
        <f>'[2]Калькуляция МРТ бк'!$C$730</f>
        <v>2988.1107112726613</v>
      </c>
      <c r="F47" s="16"/>
    </row>
    <row r="48" spans="2:6" ht="18" customHeight="1" x14ac:dyDescent="0.3">
      <c r="B48" s="99">
        <v>18</v>
      </c>
      <c r="C48" s="73" t="s">
        <v>78</v>
      </c>
      <c r="D48" s="48" t="s">
        <v>12</v>
      </c>
      <c r="E48" s="76">
        <f>'[2]Калькуляция МРТ бк'!$C$816</f>
        <v>3278.5724748439829</v>
      </c>
      <c r="F48" s="16"/>
    </row>
    <row r="49" spans="2:36" ht="18" customHeight="1" x14ac:dyDescent="0.3">
      <c r="B49" s="99">
        <v>19</v>
      </c>
      <c r="C49" s="120" t="s">
        <v>79</v>
      </c>
      <c r="D49" s="48" t="s">
        <v>12</v>
      </c>
      <c r="E49" s="76">
        <f>'[2]Калькуляция МРТ бк'!$C$859</f>
        <v>3278.5724748439829</v>
      </c>
      <c r="F49" s="16"/>
    </row>
    <row r="50" spans="2:36" ht="18" customHeight="1" x14ac:dyDescent="0.3">
      <c r="B50" s="99">
        <v>20</v>
      </c>
      <c r="C50" s="49" t="s">
        <v>105</v>
      </c>
      <c r="D50" s="52" t="s">
        <v>12</v>
      </c>
      <c r="E50" s="76">
        <f>'[2]Калькуляция МРТ бк'!$C$908</f>
        <v>2535.9838586628457</v>
      </c>
      <c r="F50" s="16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</row>
    <row r="51" spans="2:36" ht="52.5" customHeight="1" x14ac:dyDescent="0.3">
      <c r="B51" s="99">
        <v>21</v>
      </c>
      <c r="C51" s="115" t="s">
        <v>107</v>
      </c>
      <c r="D51" s="52" t="s">
        <v>12</v>
      </c>
      <c r="E51" s="76">
        <f>'[2]Калькуляция МРТ бк'!$C$956</f>
        <v>2600.38219592926</v>
      </c>
      <c r="F51" s="16"/>
      <c r="I51" s="127"/>
      <c r="J51" s="127"/>
      <c r="K51" s="127"/>
      <c r="L51" s="127"/>
      <c r="M51" s="127"/>
      <c r="N51" s="127"/>
      <c r="O51" s="51"/>
      <c r="P51" s="51"/>
      <c r="Q51" s="51"/>
      <c r="R51" s="51"/>
      <c r="S51" s="51"/>
      <c r="T51" s="51"/>
    </row>
    <row r="52" spans="2:36" ht="52.5" customHeight="1" x14ac:dyDescent="0.3">
      <c r="B52" s="99">
        <v>22</v>
      </c>
      <c r="C52" s="116" t="s">
        <v>108</v>
      </c>
      <c r="D52" s="52" t="s">
        <v>12</v>
      </c>
      <c r="E52" s="76">
        <f>'[2]Калькуляция МРТ бк'!$C$1000</f>
        <v>3052.5090485390751</v>
      </c>
      <c r="F52" s="16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</row>
    <row r="53" spans="2:36" ht="52.5" customHeight="1" x14ac:dyDescent="0.3">
      <c r="B53" s="99">
        <v>23</v>
      </c>
      <c r="C53" s="56" t="s">
        <v>109</v>
      </c>
      <c r="D53" s="52" t="s">
        <v>12</v>
      </c>
      <c r="E53" s="76">
        <f>'[2]Калькуляция МРТ бк'!$C$1044</f>
        <v>2762.0472849677535</v>
      </c>
      <c r="F53" s="16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</row>
    <row r="54" spans="2:36" ht="81" customHeight="1" thickBot="1" x14ac:dyDescent="0.35">
      <c r="B54" s="99">
        <v>24</v>
      </c>
      <c r="C54" s="100" t="s">
        <v>110</v>
      </c>
      <c r="D54" s="52" t="s">
        <v>12</v>
      </c>
      <c r="E54" s="76">
        <f>'[2]Калькуляция МРТ бк'!$C$1087</f>
        <v>4085.5594282915345</v>
      </c>
      <c r="F54" s="16"/>
      <c r="I54" s="51"/>
      <c r="J54" s="127"/>
      <c r="K54" s="127"/>
      <c r="L54" s="127"/>
      <c r="M54" s="127"/>
      <c r="N54" s="127"/>
      <c r="O54" s="127"/>
      <c r="P54" s="51"/>
      <c r="Q54" s="51"/>
      <c r="R54" s="51"/>
      <c r="S54" s="51"/>
      <c r="T54" s="51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</row>
    <row r="55" spans="2:36" ht="16.8" thickBot="1" x14ac:dyDescent="0.4">
      <c r="B55" s="174" t="s">
        <v>81</v>
      </c>
      <c r="C55" s="175"/>
      <c r="D55" s="175"/>
      <c r="E55" s="176"/>
      <c r="F55" s="16"/>
      <c r="H55" s="53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</row>
    <row r="56" spans="2:36" ht="15.6" x14ac:dyDescent="0.3">
      <c r="B56" s="177" t="s">
        <v>87</v>
      </c>
      <c r="C56" s="178"/>
      <c r="D56" s="178"/>
      <c r="E56" s="179"/>
      <c r="F56" s="16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</row>
    <row r="57" spans="2:36" ht="18" customHeight="1" x14ac:dyDescent="0.3">
      <c r="B57" s="79">
        <v>1</v>
      </c>
      <c r="C57" s="117" t="s">
        <v>82</v>
      </c>
      <c r="D57" s="35" t="s">
        <v>12</v>
      </c>
      <c r="E57" s="76">
        <f>'[2]Калькуляция МРТ ск'!$C$58</f>
        <v>8634.3859069506434</v>
      </c>
      <c r="F57" s="16"/>
      <c r="H57" s="203"/>
      <c r="I57" s="203"/>
      <c r="J57" s="203"/>
      <c r="K57" s="203"/>
      <c r="L57" s="203"/>
      <c r="M57" s="203"/>
      <c r="N57" s="203"/>
    </row>
    <row r="58" spans="2:36" ht="18" customHeight="1" x14ac:dyDescent="0.3">
      <c r="B58" s="79">
        <v>2</v>
      </c>
      <c r="C58" s="18" t="s">
        <v>70</v>
      </c>
      <c r="D58" s="35" t="s">
        <v>12</v>
      </c>
      <c r="E58" s="76">
        <f>'[2]Калькуляция МРТ ск'!$C$116</f>
        <v>8892.6485018887579</v>
      </c>
      <c r="F58" s="16"/>
    </row>
    <row r="59" spans="2:36" ht="36.75" customHeight="1" x14ac:dyDescent="0.3">
      <c r="B59" s="79">
        <v>3</v>
      </c>
      <c r="C59" s="18" t="s">
        <v>83</v>
      </c>
      <c r="D59" s="35" t="s">
        <v>12</v>
      </c>
      <c r="E59" s="76">
        <f>'[2]Калькуляция МРТ ск'!$C$172</f>
        <v>8634.3859069506434</v>
      </c>
      <c r="F59" s="16"/>
      <c r="Q59">
        <v>1</v>
      </c>
    </row>
    <row r="60" spans="2:36" ht="52.5" customHeight="1" x14ac:dyDescent="0.3">
      <c r="B60" s="79">
        <v>4</v>
      </c>
      <c r="C60" s="116" t="s">
        <v>111</v>
      </c>
      <c r="D60" s="35" t="s">
        <v>12</v>
      </c>
      <c r="E60" s="76">
        <f>'[2]Калькуляция МРТ ск'!$C$228</f>
        <v>9313.6416550806935</v>
      </c>
      <c r="F60" s="16"/>
    </row>
    <row r="61" spans="2:36" ht="52.5" customHeight="1" x14ac:dyDescent="0.3">
      <c r="B61" s="79">
        <v>5</v>
      </c>
      <c r="C61" s="67" t="s">
        <v>112</v>
      </c>
      <c r="D61" s="35" t="s">
        <v>12</v>
      </c>
      <c r="E61" s="76">
        <f>'[2]Калькуляция МРТ ск'!$C$283</f>
        <v>8892.6485018887579</v>
      </c>
      <c r="F61" s="16"/>
    </row>
    <row r="62" spans="2:36" ht="36.75" customHeight="1" x14ac:dyDescent="0.3">
      <c r="B62" s="78">
        <v>6</v>
      </c>
      <c r="C62" s="18" t="s">
        <v>84</v>
      </c>
      <c r="D62" s="35" t="s">
        <v>12</v>
      </c>
      <c r="E62" s="76">
        <f>'[2]Калькуляция МРТ ск'!$C$341</f>
        <v>10366.124538060531</v>
      </c>
      <c r="F62" s="16"/>
      <c r="J62" s="58"/>
    </row>
    <row r="63" spans="2:36" ht="18" customHeight="1" x14ac:dyDescent="0.3">
      <c r="B63" s="79">
        <v>7</v>
      </c>
      <c r="C63" s="18" t="s">
        <v>85</v>
      </c>
      <c r="D63" s="35" t="s">
        <v>12</v>
      </c>
      <c r="E63" s="76">
        <f>'[2]Калькуляция МРТ ск'!$C$397</f>
        <v>8892.6485018887579</v>
      </c>
      <c r="F63" s="16"/>
    </row>
    <row r="64" spans="2:36" ht="36.75" customHeight="1" x14ac:dyDescent="0.3">
      <c r="B64" s="79">
        <v>8</v>
      </c>
      <c r="C64" s="18" t="s">
        <v>86</v>
      </c>
      <c r="D64" s="35" t="s">
        <v>12</v>
      </c>
      <c r="E64" s="76">
        <f>'[2]Калькуляция МРТ ск'!$C$453</f>
        <v>6892.6485018887561</v>
      </c>
      <c r="F64" s="16"/>
    </row>
    <row r="65" spans="2:31" ht="15.6" x14ac:dyDescent="0.3">
      <c r="B65" s="180" t="s">
        <v>88</v>
      </c>
      <c r="C65" s="181"/>
      <c r="D65" s="181"/>
      <c r="E65" s="182"/>
      <c r="F65" s="16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</row>
    <row r="66" spans="2:31" ht="36.75" customHeight="1" x14ac:dyDescent="0.3">
      <c r="B66" s="101">
        <v>9</v>
      </c>
      <c r="C66" s="118" t="s">
        <v>113</v>
      </c>
      <c r="D66" s="35" t="s">
        <v>12</v>
      </c>
      <c r="E66" s="102">
        <f>'[2]Калькуляция МРТ ск'!$C$509</f>
        <v>12525.88192529279</v>
      </c>
      <c r="F66" s="16"/>
      <c r="J66" s="55"/>
      <c r="K66" s="57"/>
      <c r="L66" s="57"/>
      <c r="M66" s="57"/>
      <c r="N66" s="57"/>
      <c r="O66" s="57"/>
      <c r="P66" s="57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</row>
    <row r="67" spans="2:31" ht="52.5" customHeight="1" x14ac:dyDescent="0.3">
      <c r="B67" s="101">
        <v>10</v>
      </c>
      <c r="C67" s="18" t="s">
        <v>116</v>
      </c>
      <c r="D67" s="17" t="s">
        <v>12</v>
      </c>
      <c r="E67" s="102">
        <f>'[2]Калькуляция МРТ ск'!$C$563</f>
        <v>12525.88192529279</v>
      </c>
      <c r="F67" s="16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</row>
    <row r="68" spans="2:31" ht="36.75" customHeight="1" x14ac:dyDescent="0.3">
      <c r="B68" s="101">
        <v>11</v>
      </c>
      <c r="C68" s="18" t="s">
        <v>114</v>
      </c>
      <c r="D68" s="35" t="s">
        <v>12</v>
      </c>
      <c r="E68" s="102">
        <f>'[2]Калькуляция МРТ ск'!$C$621</f>
        <v>12525.88192529279</v>
      </c>
      <c r="F68" s="16"/>
      <c r="J68" s="55"/>
      <c r="K68" s="127"/>
      <c r="L68" s="127"/>
      <c r="M68" s="127"/>
      <c r="N68" s="127"/>
      <c r="O68" s="127"/>
      <c r="P68" s="127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</row>
    <row r="69" spans="2:31" ht="18" customHeight="1" x14ac:dyDescent="0.3">
      <c r="B69" s="101">
        <v>12</v>
      </c>
      <c r="C69" s="18" t="s">
        <v>115</v>
      </c>
      <c r="D69" s="35" t="s">
        <v>12</v>
      </c>
      <c r="E69" s="102">
        <f>'[2]Калькуляция МРТ ск'!$C$678</f>
        <v>12525.88192529279</v>
      </c>
      <c r="F69" s="16"/>
      <c r="J69" s="55"/>
      <c r="K69" s="51"/>
      <c r="L69" s="51"/>
      <c r="M69" s="51"/>
      <c r="N69" s="51"/>
      <c r="O69" s="51"/>
      <c r="P69" s="51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</row>
    <row r="70" spans="2:31" ht="18" customHeight="1" x14ac:dyDescent="0.3">
      <c r="B70" s="101">
        <v>13</v>
      </c>
      <c r="C70" s="66" t="s">
        <v>89</v>
      </c>
      <c r="D70" s="35" t="s">
        <v>12</v>
      </c>
      <c r="E70" s="76">
        <f>'[2]Калькуляция МРТ ск'!$C$740</f>
        <v>10525.88192529279</v>
      </c>
      <c r="F70" s="16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</row>
    <row r="71" spans="2:31" ht="18" customHeight="1" x14ac:dyDescent="0.3">
      <c r="B71" s="101">
        <v>14</v>
      </c>
      <c r="C71" s="66" t="s">
        <v>90</v>
      </c>
      <c r="D71" s="35" t="s">
        <v>12</v>
      </c>
      <c r="E71" s="76">
        <f>'[2]Калькуляция МРТ ск'!$C$796</f>
        <v>12525.88192529279</v>
      </c>
      <c r="F71" s="16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</row>
    <row r="72" spans="2:31" ht="18" customHeight="1" x14ac:dyDescent="0.3">
      <c r="B72" s="101">
        <v>15</v>
      </c>
      <c r="C72" s="66" t="s">
        <v>91</v>
      </c>
      <c r="D72" s="35" t="s">
        <v>12</v>
      </c>
      <c r="E72" s="76">
        <f>'[2]Калькуляция МРТ ск'!$C$853</f>
        <v>14705.386574744825</v>
      </c>
      <c r="F72" s="16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</row>
    <row r="73" spans="2:31" ht="18" customHeight="1" x14ac:dyDescent="0.3">
      <c r="B73" s="101">
        <v>16</v>
      </c>
      <c r="C73" s="66" t="s">
        <v>92</v>
      </c>
      <c r="D73" s="35" t="s">
        <v>12</v>
      </c>
      <c r="E73" s="76">
        <f>'[2]Калькуляция МРТ ск'!$C$910</f>
        <v>12705.386574744827</v>
      </c>
      <c r="F73" s="16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</row>
    <row r="74" spans="2:31" ht="18" customHeight="1" thickBot="1" x14ac:dyDescent="0.35">
      <c r="B74" s="103">
        <v>17</v>
      </c>
      <c r="C74" s="117" t="s">
        <v>93</v>
      </c>
      <c r="D74" s="35" t="s">
        <v>12</v>
      </c>
      <c r="E74" s="85">
        <f>'[2]Калькуляция МРТ ск'!$C$967</f>
        <v>14848.684629771267</v>
      </c>
      <c r="F74" s="16"/>
    </row>
    <row r="75" spans="2:31" ht="24" customHeight="1" thickBot="1" x14ac:dyDescent="0.35">
      <c r="B75" s="137" t="s">
        <v>101</v>
      </c>
      <c r="C75" s="138"/>
      <c r="D75" s="138"/>
      <c r="E75" s="139"/>
      <c r="F75" s="16"/>
    </row>
    <row r="76" spans="2:31" ht="17.25" customHeight="1" thickBot="1" x14ac:dyDescent="0.35">
      <c r="B76" s="104">
        <v>1</v>
      </c>
      <c r="C76" s="105" t="s">
        <v>102</v>
      </c>
      <c r="D76" s="106" t="s">
        <v>12</v>
      </c>
      <c r="E76" s="107">
        <f>[3]Лист1!$D$41</f>
        <v>1219.4487761663347</v>
      </c>
      <c r="F76" s="16"/>
    </row>
    <row r="77" spans="2:31" ht="17.399999999999999" x14ac:dyDescent="0.3">
      <c r="B77" s="47"/>
      <c r="C77" s="47"/>
      <c r="D77" s="47"/>
      <c r="E77" s="47"/>
      <c r="F77" s="1"/>
    </row>
    <row r="78" spans="2:31" ht="19.5" customHeight="1" x14ac:dyDescent="0.35">
      <c r="B78" s="1"/>
      <c r="C78" s="15" t="s">
        <v>15</v>
      </c>
      <c r="D78" s="6"/>
      <c r="E78" s="6"/>
      <c r="F78" s="1"/>
    </row>
    <row r="79" spans="2:31" ht="58.5" customHeight="1" x14ac:dyDescent="0.3">
      <c r="B79" s="28">
        <v>1</v>
      </c>
      <c r="C79" s="140" t="s">
        <v>17</v>
      </c>
      <c r="D79" s="140"/>
      <c r="E79" s="140"/>
      <c r="F79" s="1"/>
    </row>
    <row r="80" spans="2:31" x14ac:dyDescent="0.3">
      <c r="B80" s="28"/>
      <c r="C80" s="140"/>
      <c r="D80" s="140"/>
      <c r="E80" s="140"/>
      <c r="F80" s="1"/>
    </row>
    <row r="81" spans="2:6" x14ac:dyDescent="0.3">
      <c r="B81" s="14"/>
      <c r="C81" s="24"/>
      <c r="D81" s="24"/>
      <c r="E81" s="24"/>
      <c r="F81" s="1"/>
    </row>
    <row r="82" spans="2:6" ht="15.6" x14ac:dyDescent="0.3">
      <c r="B82" s="1"/>
      <c r="C82" s="13" t="s">
        <v>34</v>
      </c>
      <c r="D82" s="155" t="s">
        <v>43</v>
      </c>
      <c r="E82" s="155"/>
      <c r="F82" s="1"/>
    </row>
    <row r="83" spans="2:6" x14ac:dyDescent="0.3">
      <c r="B83" s="1"/>
      <c r="C83" s="1"/>
      <c r="D83" s="1"/>
      <c r="E83" s="1"/>
      <c r="F83" s="1"/>
    </row>
    <row r="84" spans="2:6" x14ac:dyDescent="0.3">
      <c r="B84" s="1"/>
      <c r="C84" s="1"/>
      <c r="D84" s="1"/>
      <c r="E84" s="1"/>
      <c r="F84" s="1"/>
    </row>
    <row r="85" spans="2:6" x14ac:dyDescent="0.3">
      <c r="B85" s="1"/>
      <c r="C85" s="1"/>
      <c r="D85" s="1"/>
      <c r="E85" s="1"/>
      <c r="F85" s="1"/>
    </row>
    <row r="86" spans="2:6" x14ac:dyDescent="0.3">
      <c r="B86" s="1"/>
      <c r="C86" s="1"/>
      <c r="D86" s="1"/>
      <c r="E86" s="1"/>
      <c r="F86" s="1"/>
    </row>
    <row r="87" spans="2:6" x14ac:dyDescent="0.3">
      <c r="B87" s="1"/>
      <c r="C87" s="1"/>
      <c r="D87" s="1"/>
      <c r="E87" s="1"/>
      <c r="F87" s="1"/>
    </row>
    <row r="88" spans="2:6" x14ac:dyDescent="0.3">
      <c r="B88" s="1"/>
      <c r="C88" s="1"/>
      <c r="D88" s="1"/>
      <c r="E88" s="1"/>
      <c r="F88" s="1"/>
    </row>
    <row r="89" spans="2:6" x14ac:dyDescent="0.3">
      <c r="B89" s="1"/>
      <c r="C89" s="1"/>
      <c r="D89" s="1"/>
      <c r="E89" s="1"/>
      <c r="F89" s="1"/>
    </row>
    <row r="90" spans="2:6" x14ac:dyDescent="0.3">
      <c r="B90" s="1"/>
      <c r="C90" s="1"/>
      <c r="D90" s="1"/>
      <c r="E90" s="1"/>
      <c r="F90" s="1"/>
    </row>
    <row r="91" spans="2:6" x14ac:dyDescent="0.3">
      <c r="B91" s="1"/>
      <c r="C91" s="1"/>
      <c r="D91" s="1"/>
      <c r="E91" s="1"/>
      <c r="F91" s="1"/>
    </row>
    <row r="92" spans="2:6" x14ac:dyDescent="0.3">
      <c r="B92" s="1"/>
      <c r="C92" s="1"/>
      <c r="D92" s="1"/>
      <c r="E92" s="1"/>
      <c r="F92" s="1"/>
    </row>
    <row r="93" spans="2:6" x14ac:dyDescent="0.3">
      <c r="B93" s="1"/>
      <c r="C93" s="1"/>
      <c r="D93" s="1"/>
      <c r="E93" s="1"/>
      <c r="F93" s="1"/>
    </row>
    <row r="94" spans="2:6" x14ac:dyDescent="0.3">
      <c r="B94" s="1"/>
      <c r="C94" s="1"/>
      <c r="D94" s="1"/>
      <c r="E94" s="1"/>
      <c r="F94" s="1"/>
    </row>
    <row r="95" spans="2:6" x14ac:dyDescent="0.3">
      <c r="B95" s="1"/>
      <c r="C95" s="1"/>
      <c r="D95" s="1"/>
      <c r="E95" s="1"/>
      <c r="F95" s="1"/>
    </row>
    <row r="96" spans="2:6" x14ac:dyDescent="0.3">
      <c r="B96" s="1"/>
      <c r="C96" s="1"/>
      <c r="D96" s="1"/>
      <c r="E96" s="1"/>
      <c r="F96" s="1"/>
    </row>
    <row r="97" spans="2:6" x14ac:dyDescent="0.3">
      <c r="B97" s="1"/>
      <c r="C97" s="1"/>
      <c r="D97" s="1"/>
      <c r="E97" s="1"/>
      <c r="F97" s="1"/>
    </row>
    <row r="98" spans="2:6" x14ac:dyDescent="0.3">
      <c r="B98" s="1"/>
      <c r="C98" s="1"/>
      <c r="D98" s="1"/>
      <c r="E98" s="1"/>
      <c r="F98" s="1"/>
    </row>
    <row r="99" spans="2:6" x14ac:dyDescent="0.3">
      <c r="B99" s="1"/>
      <c r="C99" s="1"/>
      <c r="D99" s="1"/>
      <c r="E99" s="1"/>
      <c r="F99" s="1"/>
    </row>
    <row r="100" spans="2:6" x14ac:dyDescent="0.3">
      <c r="B100" s="1"/>
      <c r="C100" s="1"/>
      <c r="D100" s="1"/>
      <c r="E100" s="1"/>
      <c r="F100" s="1"/>
    </row>
    <row r="101" spans="2:6" x14ac:dyDescent="0.3">
      <c r="B101" s="1"/>
      <c r="C101" s="1"/>
      <c r="D101" s="1"/>
      <c r="E101" s="1"/>
      <c r="F101" s="1"/>
    </row>
    <row r="102" spans="2:6" x14ac:dyDescent="0.3">
      <c r="B102" s="1"/>
      <c r="C102" s="1"/>
      <c r="D102" s="1"/>
      <c r="E102" s="1"/>
      <c r="F102" s="1"/>
    </row>
    <row r="103" spans="2:6" x14ac:dyDescent="0.3">
      <c r="B103" s="1"/>
      <c r="C103" s="1"/>
      <c r="D103" s="1"/>
      <c r="E103" s="1"/>
      <c r="F103" s="1"/>
    </row>
    <row r="104" spans="2:6" x14ac:dyDescent="0.3">
      <c r="B104" s="1"/>
      <c r="C104" s="1"/>
      <c r="D104" s="1"/>
      <c r="E104" s="1"/>
      <c r="F104" s="1"/>
    </row>
    <row r="105" spans="2:6" x14ac:dyDescent="0.3">
      <c r="B105" s="1"/>
      <c r="C105" s="1"/>
      <c r="D105" s="1"/>
      <c r="E105" s="1"/>
      <c r="F105" s="1"/>
    </row>
    <row r="106" spans="2:6" x14ac:dyDescent="0.3">
      <c r="B106" s="1"/>
      <c r="C106" s="1"/>
      <c r="D106" s="1"/>
      <c r="E106" s="1"/>
      <c r="F106" s="1"/>
    </row>
    <row r="107" spans="2:6" x14ac:dyDescent="0.3">
      <c r="B107" s="1"/>
      <c r="C107" s="1"/>
      <c r="D107" s="1"/>
      <c r="E107" s="1"/>
      <c r="F107" s="1"/>
    </row>
    <row r="108" spans="2:6" x14ac:dyDescent="0.3">
      <c r="B108" s="1"/>
      <c r="C108" s="1"/>
      <c r="D108" s="1"/>
      <c r="E108" s="1"/>
      <c r="F108" s="1"/>
    </row>
    <row r="109" spans="2:6" x14ac:dyDescent="0.3">
      <c r="B109" s="1"/>
      <c r="C109" s="1"/>
      <c r="D109" s="1"/>
      <c r="E109" s="1"/>
      <c r="F109" s="1"/>
    </row>
    <row r="110" spans="2:6" x14ac:dyDescent="0.3">
      <c r="B110" s="1"/>
      <c r="C110" s="1"/>
      <c r="D110" s="1"/>
      <c r="E110" s="1"/>
      <c r="F110" s="1"/>
    </row>
    <row r="111" spans="2:6" x14ac:dyDescent="0.3">
      <c r="B111" s="1"/>
      <c r="C111" s="1"/>
      <c r="D111" s="1"/>
      <c r="E111" s="1"/>
      <c r="F111" s="1"/>
    </row>
    <row r="112" spans="2:6" x14ac:dyDescent="0.3">
      <c r="B112" s="1"/>
      <c r="C112" s="31" t="s">
        <v>18</v>
      </c>
      <c r="D112" s="165" t="s">
        <v>19</v>
      </c>
      <c r="E112" s="165"/>
      <c r="F112" s="1"/>
    </row>
    <row r="113" spans="2:6" ht="15.6" x14ac:dyDescent="0.3">
      <c r="B113" s="1"/>
      <c r="C113" s="39" t="s">
        <v>20</v>
      </c>
      <c r="D113" s="32" t="s">
        <v>21</v>
      </c>
      <c r="E113" s="32"/>
      <c r="F113" s="1"/>
    </row>
    <row r="114" spans="2:6" ht="15.6" x14ac:dyDescent="0.3">
      <c r="B114" s="1"/>
      <c r="C114" s="32" t="s">
        <v>38</v>
      </c>
      <c r="D114" s="32" t="s">
        <v>39</v>
      </c>
      <c r="E114" s="32"/>
      <c r="F114" s="1"/>
    </row>
    <row r="115" spans="2:6" ht="15.6" x14ac:dyDescent="0.3">
      <c r="B115" s="1"/>
      <c r="C115" s="32" t="s">
        <v>40</v>
      </c>
      <c r="D115" s="141" t="s">
        <v>22</v>
      </c>
      <c r="E115" s="141"/>
      <c r="F115" s="1"/>
    </row>
    <row r="116" spans="2:6" ht="15.6" x14ac:dyDescent="0.3">
      <c r="B116" s="1"/>
      <c r="C116" s="32" t="s">
        <v>41</v>
      </c>
      <c r="D116" s="141"/>
      <c r="E116" s="141"/>
      <c r="F116" s="1"/>
    </row>
    <row r="117" spans="2:6" ht="15.6" x14ac:dyDescent="0.3">
      <c r="B117" s="1"/>
      <c r="C117" s="32" t="s">
        <v>42</v>
      </c>
      <c r="D117" s="170" t="s">
        <v>5</v>
      </c>
      <c r="E117" s="170"/>
      <c r="F117" s="1"/>
    </row>
    <row r="118" spans="2:6" ht="15.6" x14ac:dyDescent="0.3">
      <c r="B118" s="1"/>
      <c r="C118" s="32" t="s">
        <v>56</v>
      </c>
      <c r="D118" s="32" t="s">
        <v>162</v>
      </c>
      <c r="E118" s="33"/>
      <c r="F118" s="1"/>
    </row>
    <row r="119" spans="2:6" ht="15.6" x14ac:dyDescent="0.3">
      <c r="B119" s="1"/>
      <c r="C119" s="32" t="s">
        <v>161</v>
      </c>
      <c r="D119" s="33"/>
      <c r="E119" s="33"/>
      <c r="F119" s="1"/>
    </row>
    <row r="120" spans="2:6" ht="15.6" x14ac:dyDescent="0.3">
      <c r="B120" s="1"/>
      <c r="C120" s="5"/>
      <c r="D120" s="7"/>
      <c r="E120" s="7"/>
      <c r="F120" s="1"/>
    </row>
    <row r="121" spans="2:6" ht="17.399999999999999" x14ac:dyDescent="0.3">
      <c r="B121" s="169" t="s">
        <v>23</v>
      </c>
      <c r="C121" s="169"/>
      <c r="D121" s="169"/>
      <c r="E121" s="169"/>
      <c r="F121" s="1"/>
    </row>
    <row r="122" spans="2:6" ht="17.399999999999999" x14ac:dyDescent="0.3">
      <c r="B122" s="154" t="s">
        <v>47</v>
      </c>
      <c r="C122" s="154"/>
      <c r="D122" s="154"/>
      <c r="E122" s="154"/>
      <c r="F122" s="1"/>
    </row>
    <row r="123" spans="2:6" ht="17.399999999999999" x14ac:dyDescent="0.3">
      <c r="B123" s="158" t="s">
        <v>44</v>
      </c>
      <c r="C123" s="158"/>
      <c r="D123" s="158"/>
      <c r="E123" s="158"/>
      <c r="F123" s="1"/>
    </row>
    <row r="124" spans="2:6" ht="15" thickBot="1" x14ac:dyDescent="0.35">
      <c r="B124" s="1"/>
      <c r="C124" s="1"/>
      <c r="D124" s="1"/>
      <c r="E124" s="1"/>
      <c r="F124" s="1"/>
    </row>
    <row r="125" spans="2:6" x14ac:dyDescent="0.3">
      <c r="B125" s="159" t="s">
        <v>24</v>
      </c>
      <c r="C125" s="161" t="s">
        <v>25</v>
      </c>
      <c r="D125" s="161" t="s">
        <v>26</v>
      </c>
      <c r="E125" s="163" t="s">
        <v>27</v>
      </c>
      <c r="F125" s="1"/>
    </row>
    <row r="126" spans="2:6" ht="15" thickBot="1" x14ac:dyDescent="0.35">
      <c r="B126" s="160"/>
      <c r="C126" s="162"/>
      <c r="D126" s="162"/>
      <c r="E126" s="164"/>
      <c r="F126" s="1"/>
    </row>
    <row r="127" spans="2:6" ht="19.5" customHeight="1" thickBot="1" x14ac:dyDescent="0.35">
      <c r="B127" s="188" t="s">
        <v>49</v>
      </c>
      <c r="C127" s="189"/>
      <c r="D127" s="189"/>
      <c r="E127" s="190"/>
      <c r="F127" s="1"/>
    </row>
    <row r="128" spans="2:6" ht="19.5" customHeight="1" thickBot="1" x14ac:dyDescent="0.35">
      <c r="B128" s="148" t="s">
        <v>97</v>
      </c>
      <c r="C128" s="149"/>
      <c r="D128" s="149"/>
      <c r="E128" s="150"/>
      <c r="F128" s="1"/>
    </row>
    <row r="129" spans="2:17" ht="19.5" customHeight="1" x14ac:dyDescent="0.3">
      <c r="B129" s="151" t="s">
        <v>29</v>
      </c>
      <c r="C129" s="152"/>
      <c r="D129" s="152"/>
      <c r="E129" s="153"/>
      <c r="F129" s="1"/>
    </row>
    <row r="130" spans="2:17" s="122" customFormat="1" ht="18" customHeight="1" x14ac:dyDescent="0.3">
      <c r="B130" s="21">
        <v>1</v>
      </c>
      <c r="C130" s="4" t="s">
        <v>50</v>
      </c>
      <c r="D130" s="17" t="s">
        <v>28</v>
      </c>
      <c r="E130" s="23">
        <f>E19</f>
        <v>403.92887250975394</v>
      </c>
      <c r="F130" s="121"/>
    </row>
    <row r="131" spans="2:17" s="122" customFormat="1" ht="18" customHeight="1" x14ac:dyDescent="0.3">
      <c r="B131" s="21">
        <v>2</v>
      </c>
      <c r="C131" s="4" t="s">
        <v>51</v>
      </c>
      <c r="D131" s="17" t="s">
        <v>28</v>
      </c>
      <c r="E131" s="23">
        <f>E20</f>
        <v>428.2596359877482</v>
      </c>
      <c r="F131" s="121"/>
    </row>
    <row r="132" spans="2:17" s="122" customFormat="1" ht="18" customHeight="1" x14ac:dyDescent="0.3">
      <c r="B132" s="142" t="s">
        <v>94</v>
      </c>
      <c r="C132" s="143"/>
      <c r="D132" s="143"/>
      <c r="E132" s="144"/>
      <c r="F132" s="121"/>
    </row>
    <row r="133" spans="2:17" s="122" customFormat="1" ht="18" customHeight="1" x14ac:dyDescent="0.3">
      <c r="B133" s="20">
        <v>1</v>
      </c>
      <c r="C133" s="2" t="s">
        <v>95</v>
      </c>
      <c r="D133" s="3" t="s">
        <v>28</v>
      </c>
      <c r="E133" s="22">
        <f>E22</f>
        <v>379.31415979727205</v>
      </c>
      <c r="F133" s="121"/>
    </row>
    <row r="134" spans="2:17" s="122" customFormat="1" ht="20.25" customHeight="1" x14ac:dyDescent="0.3">
      <c r="B134" s="142" t="s">
        <v>30</v>
      </c>
      <c r="C134" s="143"/>
      <c r="D134" s="143"/>
      <c r="E134" s="144"/>
      <c r="F134" s="121"/>
    </row>
    <row r="135" spans="2:17" ht="36.75" customHeight="1" x14ac:dyDescent="0.3">
      <c r="B135" s="20">
        <v>1</v>
      </c>
      <c r="C135" s="74" t="s">
        <v>96</v>
      </c>
      <c r="D135" s="3" t="s">
        <v>28</v>
      </c>
      <c r="E135" s="22">
        <f>E24</f>
        <v>532.14979084941854</v>
      </c>
      <c r="F135" s="1"/>
    </row>
    <row r="136" spans="2:17" ht="18" customHeight="1" x14ac:dyDescent="0.3">
      <c r="B136" s="20">
        <v>2</v>
      </c>
      <c r="C136" s="38" t="s">
        <v>45</v>
      </c>
      <c r="D136" s="3" t="s">
        <v>28</v>
      </c>
      <c r="E136" s="22">
        <f>E25</f>
        <v>1013.0664575160851</v>
      </c>
      <c r="F136" s="1"/>
    </row>
    <row r="137" spans="2:17" ht="36.75" customHeight="1" x14ac:dyDescent="0.3">
      <c r="B137" s="20">
        <v>3</v>
      </c>
      <c r="C137" s="2" t="s">
        <v>99</v>
      </c>
      <c r="D137" s="3" t="s">
        <v>28</v>
      </c>
      <c r="E137" s="22">
        <f>E26</f>
        <v>717.23312418275179</v>
      </c>
      <c r="F137" s="1"/>
    </row>
    <row r="138" spans="2:17" ht="18" customHeight="1" x14ac:dyDescent="0.3">
      <c r="B138" s="142" t="s">
        <v>98</v>
      </c>
      <c r="C138" s="143"/>
      <c r="D138" s="143"/>
      <c r="E138" s="144"/>
      <c r="F138" s="1"/>
    </row>
    <row r="139" spans="2:17" ht="18" customHeight="1" thickBot="1" x14ac:dyDescent="0.35">
      <c r="B139" s="80">
        <v>1</v>
      </c>
      <c r="C139" s="81" t="s">
        <v>57</v>
      </c>
      <c r="D139" s="82" t="s">
        <v>28</v>
      </c>
      <c r="E139" s="83">
        <f>E28</f>
        <v>135.12354945631992</v>
      </c>
      <c r="F139" s="1"/>
    </row>
    <row r="140" spans="2:17" ht="18" thickBot="1" x14ac:dyDescent="0.35">
      <c r="B140" s="145" t="s">
        <v>127</v>
      </c>
      <c r="C140" s="146"/>
      <c r="D140" s="146"/>
      <c r="E140" s="147"/>
      <c r="F140" s="1"/>
    </row>
    <row r="141" spans="2:17" ht="18" x14ac:dyDescent="0.3">
      <c r="B141" s="171" t="s">
        <v>100</v>
      </c>
      <c r="C141" s="172"/>
      <c r="D141" s="172"/>
      <c r="E141" s="173"/>
      <c r="F141" s="1"/>
      <c r="N141" s="62"/>
    </row>
    <row r="142" spans="2:17" ht="18" customHeight="1" x14ac:dyDescent="0.3">
      <c r="B142" s="75">
        <v>1</v>
      </c>
      <c r="C142" s="66" t="s">
        <v>148</v>
      </c>
      <c r="D142" s="3" t="s">
        <v>28</v>
      </c>
      <c r="E142" s="76">
        <f t="shared" ref="E142:E165" si="0">E31</f>
        <v>2535.9838586628457</v>
      </c>
      <c r="F142" s="1"/>
      <c r="N142" s="62"/>
    </row>
    <row r="143" spans="2:17" ht="18" customHeight="1" x14ac:dyDescent="0.3">
      <c r="B143" s="75">
        <v>2</v>
      </c>
      <c r="C143" s="67" t="s">
        <v>149</v>
      </c>
      <c r="D143" s="3" t="s">
        <v>28</v>
      </c>
      <c r="E143" s="76">
        <f t="shared" si="0"/>
        <v>3310.7716434771896</v>
      </c>
      <c r="F143" s="1"/>
      <c r="N143" s="60"/>
    </row>
    <row r="144" spans="2:17" ht="36.75" customHeight="1" x14ac:dyDescent="0.3">
      <c r="B144" s="75">
        <v>3</v>
      </c>
      <c r="C144" s="68" t="s">
        <v>150</v>
      </c>
      <c r="D144" s="3" t="s">
        <v>28</v>
      </c>
      <c r="E144" s="76">
        <f t="shared" si="0"/>
        <v>2535.9838586628457</v>
      </c>
      <c r="F144" s="1"/>
      <c r="N144" s="63"/>
      <c r="O144" s="63"/>
      <c r="P144" s="63"/>
      <c r="Q144" s="63"/>
    </row>
    <row r="145" spans="2:17" ht="36.75" customHeight="1" x14ac:dyDescent="0.3">
      <c r="B145" s="75">
        <v>4</v>
      </c>
      <c r="C145" s="64" t="s">
        <v>129</v>
      </c>
      <c r="D145" s="3" t="s">
        <v>28</v>
      </c>
      <c r="E145" s="76">
        <f t="shared" si="0"/>
        <v>2600.38219592926</v>
      </c>
      <c r="F145" s="1"/>
      <c r="N145" s="63"/>
      <c r="O145" s="63"/>
      <c r="P145" s="63"/>
      <c r="Q145" s="63"/>
    </row>
    <row r="146" spans="2:17" ht="36.75" customHeight="1" x14ac:dyDescent="0.3">
      <c r="B146" s="75">
        <v>5</v>
      </c>
      <c r="C146" s="67" t="s">
        <v>130</v>
      </c>
      <c r="D146" s="3" t="s">
        <v>28</v>
      </c>
      <c r="E146" s="76">
        <f t="shared" si="0"/>
        <v>2600.38219592926</v>
      </c>
      <c r="F146" s="1"/>
      <c r="N146" s="63"/>
      <c r="O146" s="63"/>
      <c r="P146" s="63"/>
      <c r="Q146" s="63"/>
    </row>
    <row r="147" spans="2:17" ht="18" customHeight="1" x14ac:dyDescent="0.3">
      <c r="B147" s="75">
        <v>6</v>
      </c>
      <c r="C147" s="18" t="s">
        <v>117</v>
      </c>
      <c r="D147" s="17" t="s">
        <v>28</v>
      </c>
      <c r="E147" s="76">
        <f t="shared" si="0"/>
        <v>2535.9838586628457</v>
      </c>
      <c r="F147" s="1"/>
      <c r="N147" s="63"/>
      <c r="O147" s="63"/>
      <c r="P147" s="63"/>
      <c r="Q147" s="63"/>
    </row>
    <row r="148" spans="2:17" ht="18" customHeight="1" x14ac:dyDescent="0.3">
      <c r="B148" s="75">
        <v>7</v>
      </c>
      <c r="C148" s="18" t="s">
        <v>118</v>
      </c>
      <c r="D148" s="17" t="s">
        <v>28</v>
      </c>
      <c r="E148" s="76">
        <f t="shared" si="0"/>
        <v>2535.9838586628457</v>
      </c>
      <c r="F148" s="1"/>
      <c r="N148" s="63"/>
      <c r="O148" s="63"/>
      <c r="P148" s="63"/>
      <c r="Q148" s="63"/>
    </row>
    <row r="149" spans="2:17" ht="36.75" customHeight="1" x14ac:dyDescent="0.3">
      <c r="B149" s="75">
        <v>8</v>
      </c>
      <c r="C149" s="18" t="s">
        <v>119</v>
      </c>
      <c r="D149" s="17" t="s">
        <v>28</v>
      </c>
      <c r="E149" s="76">
        <f t="shared" si="0"/>
        <v>3310.7716434771896</v>
      </c>
      <c r="F149" s="1"/>
      <c r="N149" s="63"/>
      <c r="O149" s="63"/>
      <c r="P149" s="63"/>
      <c r="Q149" s="63"/>
    </row>
    <row r="150" spans="2:17" ht="18" customHeight="1" x14ac:dyDescent="0.3">
      <c r="B150" s="75">
        <v>9</v>
      </c>
      <c r="C150" s="18" t="s">
        <v>134</v>
      </c>
      <c r="D150" s="17" t="s">
        <v>28</v>
      </c>
      <c r="E150" s="76">
        <f t="shared" si="0"/>
        <v>2535.9838586628457</v>
      </c>
      <c r="F150" s="1"/>
      <c r="N150" s="63"/>
      <c r="O150" s="63"/>
      <c r="P150" s="63"/>
      <c r="Q150" s="63"/>
    </row>
    <row r="151" spans="2:17" ht="18" customHeight="1" x14ac:dyDescent="0.3">
      <c r="B151" s="75">
        <v>10</v>
      </c>
      <c r="C151" s="65" t="s">
        <v>160</v>
      </c>
      <c r="D151" s="17" t="s">
        <v>28</v>
      </c>
      <c r="E151" s="76">
        <f t="shared" si="0"/>
        <v>2535.9838586628457</v>
      </c>
      <c r="F151" s="40"/>
      <c r="N151" s="63"/>
      <c r="O151" s="63"/>
      <c r="P151" s="63"/>
      <c r="Q151" s="63"/>
    </row>
    <row r="152" spans="2:17" ht="18" customHeight="1" x14ac:dyDescent="0.3">
      <c r="B152" s="75">
        <v>11</v>
      </c>
      <c r="C152" s="64" t="s">
        <v>120</v>
      </c>
      <c r="D152" s="3" t="s">
        <v>28</v>
      </c>
      <c r="E152" s="76">
        <f t="shared" si="0"/>
        <v>2535.9838586628457</v>
      </c>
      <c r="F152" s="41"/>
      <c r="N152" s="63"/>
      <c r="O152" s="63"/>
      <c r="P152" s="63"/>
      <c r="Q152" s="63"/>
    </row>
    <row r="153" spans="2:17" ht="18" customHeight="1" x14ac:dyDescent="0.3">
      <c r="B153" s="75">
        <v>12</v>
      </c>
      <c r="C153" s="64" t="s">
        <v>131</v>
      </c>
      <c r="D153" s="3" t="s">
        <v>28</v>
      </c>
      <c r="E153" s="76">
        <f t="shared" si="0"/>
        <v>2600.38219592926</v>
      </c>
      <c r="F153" s="41"/>
      <c r="N153" s="63"/>
      <c r="O153" s="63"/>
      <c r="P153" s="63"/>
      <c r="Q153" s="63"/>
    </row>
    <row r="154" spans="2:17" ht="18" customHeight="1" x14ac:dyDescent="0.3">
      <c r="B154" s="75">
        <v>13</v>
      </c>
      <c r="C154" s="64" t="s">
        <v>121</v>
      </c>
      <c r="D154" s="3" t="s">
        <v>28</v>
      </c>
      <c r="E154" s="76">
        <f t="shared" si="0"/>
        <v>2600.38219592926</v>
      </c>
      <c r="F154" s="1"/>
      <c r="N154" s="63"/>
      <c r="O154" s="63"/>
      <c r="P154" s="63"/>
      <c r="Q154" s="63"/>
    </row>
    <row r="155" spans="2:17" ht="18" customHeight="1" x14ac:dyDescent="0.3">
      <c r="B155" s="75">
        <v>14</v>
      </c>
      <c r="C155" s="64" t="s">
        <v>132</v>
      </c>
      <c r="D155" s="3" t="s">
        <v>28</v>
      </c>
      <c r="E155" s="76">
        <f t="shared" si="0"/>
        <v>2600.38219592926</v>
      </c>
      <c r="F155" s="1"/>
      <c r="N155" s="63"/>
      <c r="O155" s="63"/>
      <c r="P155" s="63"/>
      <c r="Q155" s="63"/>
    </row>
    <row r="156" spans="2:17" ht="18" customHeight="1" x14ac:dyDescent="0.3">
      <c r="B156" s="75">
        <v>15</v>
      </c>
      <c r="C156" s="64" t="s">
        <v>133</v>
      </c>
      <c r="D156" s="3" t="s">
        <v>28</v>
      </c>
      <c r="E156" s="76">
        <f t="shared" si="0"/>
        <v>2988.1107112726613</v>
      </c>
      <c r="F156" s="1"/>
      <c r="N156" s="63"/>
      <c r="O156" s="63"/>
      <c r="P156" s="63"/>
      <c r="Q156" s="63"/>
    </row>
    <row r="157" spans="2:17" ht="18" customHeight="1" x14ac:dyDescent="0.3">
      <c r="B157" s="75">
        <v>16</v>
      </c>
      <c r="C157" s="64" t="s">
        <v>122</v>
      </c>
      <c r="D157" s="3" t="s">
        <v>28</v>
      </c>
      <c r="E157" s="76">
        <f t="shared" si="0"/>
        <v>2988.1107112726613</v>
      </c>
      <c r="F157" s="1"/>
      <c r="N157" s="63"/>
      <c r="O157" s="63"/>
      <c r="P157" s="63"/>
      <c r="Q157" s="63"/>
    </row>
    <row r="158" spans="2:17" ht="18" customHeight="1" x14ac:dyDescent="0.3">
      <c r="B158" s="75">
        <v>17</v>
      </c>
      <c r="C158" s="64" t="s">
        <v>123</v>
      </c>
      <c r="D158" s="3" t="s">
        <v>28</v>
      </c>
      <c r="E158" s="76">
        <f t="shared" si="0"/>
        <v>2988.1107112726613</v>
      </c>
      <c r="F158" s="1"/>
      <c r="N158" s="63"/>
      <c r="O158" s="63"/>
      <c r="P158" s="63"/>
      <c r="Q158" s="63"/>
    </row>
    <row r="159" spans="2:17" ht="18" customHeight="1" x14ac:dyDescent="0.3">
      <c r="B159" s="75">
        <v>18</v>
      </c>
      <c r="C159" s="67" t="s">
        <v>137</v>
      </c>
      <c r="D159" s="3" t="s">
        <v>28</v>
      </c>
      <c r="E159" s="76">
        <f t="shared" si="0"/>
        <v>3278.5724748439829</v>
      </c>
      <c r="F159" s="1"/>
      <c r="N159" s="63"/>
      <c r="O159" s="63"/>
      <c r="P159" s="63"/>
      <c r="Q159" s="63"/>
    </row>
    <row r="160" spans="2:17" ht="18" customHeight="1" x14ac:dyDescent="0.3">
      <c r="B160" s="75">
        <v>19</v>
      </c>
      <c r="C160" s="64" t="s">
        <v>124</v>
      </c>
      <c r="D160" s="3" t="s">
        <v>28</v>
      </c>
      <c r="E160" s="76">
        <f t="shared" si="0"/>
        <v>3278.5724748439829</v>
      </c>
      <c r="F160" s="1"/>
      <c r="N160" s="63"/>
      <c r="O160" s="63"/>
      <c r="P160" s="63"/>
      <c r="Q160" s="63"/>
    </row>
    <row r="161" spans="2:17" ht="18" customHeight="1" x14ac:dyDescent="0.3">
      <c r="B161" s="77">
        <v>20</v>
      </c>
      <c r="C161" s="67" t="s">
        <v>135</v>
      </c>
      <c r="D161" s="3" t="s">
        <v>28</v>
      </c>
      <c r="E161" s="76">
        <f t="shared" si="0"/>
        <v>2535.9838586628457</v>
      </c>
      <c r="F161" s="1"/>
      <c r="N161" s="63"/>
      <c r="O161" s="63"/>
      <c r="P161" s="63"/>
      <c r="Q161" s="63"/>
    </row>
    <row r="162" spans="2:17" ht="52.5" customHeight="1" x14ac:dyDescent="0.3">
      <c r="B162" s="77">
        <v>21</v>
      </c>
      <c r="C162" s="69" t="s">
        <v>136</v>
      </c>
      <c r="D162" s="3" t="s">
        <v>28</v>
      </c>
      <c r="E162" s="76">
        <f t="shared" si="0"/>
        <v>2600.38219592926</v>
      </c>
      <c r="F162" s="1"/>
      <c r="N162" s="63"/>
      <c r="O162" s="63"/>
      <c r="P162" s="63"/>
      <c r="Q162" s="63"/>
    </row>
    <row r="163" spans="2:17" ht="36.75" customHeight="1" x14ac:dyDescent="0.3">
      <c r="B163" s="77">
        <v>22</v>
      </c>
      <c r="C163" s="69" t="s">
        <v>139</v>
      </c>
      <c r="D163" s="3" t="s">
        <v>28</v>
      </c>
      <c r="E163" s="76">
        <f t="shared" si="0"/>
        <v>3052.5090485390751</v>
      </c>
      <c r="F163" s="1"/>
      <c r="N163" s="63"/>
      <c r="O163" s="63"/>
      <c r="P163" s="63"/>
      <c r="Q163" s="63"/>
    </row>
    <row r="164" spans="2:17" ht="36.75" customHeight="1" x14ac:dyDescent="0.3">
      <c r="B164" s="77">
        <v>23</v>
      </c>
      <c r="C164" s="69" t="s">
        <v>138</v>
      </c>
      <c r="D164" s="3" t="s">
        <v>28</v>
      </c>
      <c r="E164" s="76">
        <f t="shared" si="0"/>
        <v>2762.0472849677535</v>
      </c>
      <c r="F164" s="1"/>
      <c r="N164" s="60"/>
    </row>
    <row r="165" spans="2:17" ht="68.25" customHeight="1" thickBot="1" x14ac:dyDescent="0.35">
      <c r="B165" s="77">
        <v>24</v>
      </c>
      <c r="C165" s="84" t="s">
        <v>140</v>
      </c>
      <c r="D165" s="82" t="s">
        <v>28</v>
      </c>
      <c r="E165" s="85">
        <f t="shared" si="0"/>
        <v>4085.5594282915345</v>
      </c>
      <c r="F165" s="1"/>
      <c r="N165" s="62"/>
    </row>
    <row r="166" spans="2:17" ht="18.75" customHeight="1" thickBot="1" x14ac:dyDescent="0.35">
      <c r="B166" s="131" t="s">
        <v>141</v>
      </c>
      <c r="C166" s="132"/>
      <c r="D166" s="132"/>
      <c r="E166" s="133"/>
      <c r="F166" s="1"/>
      <c r="N166" s="62"/>
    </row>
    <row r="167" spans="2:17" ht="19.5" customHeight="1" x14ac:dyDescent="0.3">
      <c r="B167" s="134" t="s">
        <v>142</v>
      </c>
      <c r="C167" s="135"/>
      <c r="D167" s="135"/>
      <c r="E167" s="136"/>
      <c r="F167" s="1"/>
      <c r="N167" s="62"/>
    </row>
    <row r="168" spans="2:17" ht="18" customHeight="1" x14ac:dyDescent="0.3">
      <c r="B168" s="78">
        <v>1</v>
      </c>
      <c r="C168" s="18" t="s">
        <v>143</v>
      </c>
      <c r="D168" s="72" t="s">
        <v>28</v>
      </c>
      <c r="E168" s="76">
        <f>E57</f>
        <v>8634.3859069506434</v>
      </c>
      <c r="F168" s="1"/>
      <c r="N168" s="60"/>
    </row>
    <row r="169" spans="2:17" ht="18" customHeight="1" x14ac:dyDescent="0.3">
      <c r="B169" s="78">
        <v>2</v>
      </c>
      <c r="C169" s="18" t="s">
        <v>144</v>
      </c>
      <c r="D169" s="72" t="s">
        <v>28</v>
      </c>
      <c r="E169" s="76">
        <f t="shared" ref="E169:E175" si="1">E58</f>
        <v>8892.6485018887579</v>
      </c>
      <c r="F169" s="1"/>
      <c r="N169" s="63"/>
      <c r="O169" s="63"/>
      <c r="P169" s="63"/>
      <c r="Q169" s="63"/>
    </row>
    <row r="170" spans="2:17" ht="18" customHeight="1" x14ac:dyDescent="0.3">
      <c r="B170" s="78">
        <v>3</v>
      </c>
      <c r="C170" s="67" t="s">
        <v>145</v>
      </c>
      <c r="D170" s="72" t="s">
        <v>28</v>
      </c>
      <c r="E170" s="76">
        <f t="shared" si="1"/>
        <v>8634.3859069506434</v>
      </c>
      <c r="F170" s="1"/>
      <c r="N170" s="63"/>
      <c r="O170" s="63"/>
      <c r="P170" s="63"/>
      <c r="Q170" s="63"/>
    </row>
    <row r="171" spans="2:17" ht="52.5" customHeight="1" x14ac:dyDescent="0.3">
      <c r="B171" s="78">
        <v>4</v>
      </c>
      <c r="C171" s="69" t="s">
        <v>146</v>
      </c>
      <c r="D171" s="72" t="s">
        <v>28</v>
      </c>
      <c r="E171" s="76">
        <f t="shared" si="1"/>
        <v>9313.6416550806935</v>
      </c>
      <c r="F171" s="1"/>
      <c r="N171" s="63"/>
      <c r="O171" s="63"/>
      <c r="P171" s="63"/>
      <c r="Q171" s="63"/>
    </row>
    <row r="172" spans="2:17" ht="36.75" customHeight="1" x14ac:dyDescent="0.3">
      <c r="B172" s="78">
        <v>5</v>
      </c>
      <c r="C172" s="69" t="s">
        <v>147</v>
      </c>
      <c r="D172" s="72" t="s">
        <v>28</v>
      </c>
      <c r="E172" s="76">
        <f t="shared" si="1"/>
        <v>8892.6485018887579</v>
      </c>
      <c r="F172" s="1"/>
      <c r="N172" s="63"/>
      <c r="O172" s="63"/>
      <c r="P172" s="63"/>
      <c r="Q172" s="63"/>
    </row>
    <row r="173" spans="2:17" ht="18" customHeight="1" x14ac:dyDescent="0.3">
      <c r="B173" s="78">
        <v>6</v>
      </c>
      <c r="C173" s="18" t="s">
        <v>151</v>
      </c>
      <c r="D173" s="72" t="s">
        <v>28</v>
      </c>
      <c r="E173" s="76">
        <f t="shared" si="1"/>
        <v>10366.124538060531</v>
      </c>
      <c r="F173" s="1"/>
      <c r="N173" s="63"/>
      <c r="O173" s="63"/>
      <c r="P173" s="63"/>
      <c r="Q173" s="63"/>
    </row>
    <row r="174" spans="2:17" ht="18" customHeight="1" x14ac:dyDescent="0.3">
      <c r="B174" s="78">
        <v>7</v>
      </c>
      <c r="C174" s="64" t="s">
        <v>152</v>
      </c>
      <c r="D174" s="72" t="s">
        <v>28</v>
      </c>
      <c r="E174" s="76">
        <f t="shared" si="1"/>
        <v>8892.6485018887579</v>
      </c>
      <c r="F174" s="1"/>
      <c r="N174" s="63"/>
      <c r="O174" s="63"/>
      <c r="P174" s="63"/>
      <c r="Q174" s="63"/>
    </row>
    <row r="175" spans="2:17" ht="36.75" customHeight="1" thickBot="1" x14ac:dyDescent="0.35">
      <c r="B175" s="86">
        <v>8</v>
      </c>
      <c r="C175" s="87" t="s">
        <v>158</v>
      </c>
      <c r="D175" s="88" t="s">
        <v>28</v>
      </c>
      <c r="E175" s="85">
        <f t="shared" si="1"/>
        <v>6892.6485018887561</v>
      </c>
      <c r="F175" s="1"/>
      <c r="N175" s="71"/>
    </row>
    <row r="176" spans="2:17" ht="18.600000000000001" thickBot="1" x14ac:dyDescent="0.35">
      <c r="B176" s="128" t="s">
        <v>153</v>
      </c>
      <c r="C176" s="129"/>
      <c r="D176" s="129"/>
      <c r="E176" s="130"/>
      <c r="F176" s="1"/>
      <c r="N176" s="63"/>
      <c r="O176" s="63"/>
      <c r="P176" s="63"/>
      <c r="Q176" s="63"/>
    </row>
    <row r="177" spans="2:17" ht="36.75" customHeight="1" x14ac:dyDescent="0.3">
      <c r="B177" s="89">
        <v>9</v>
      </c>
      <c r="C177" s="123" t="s">
        <v>154</v>
      </c>
      <c r="D177" s="90" t="s">
        <v>28</v>
      </c>
      <c r="E177" s="91">
        <f>E66</f>
        <v>12525.88192529279</v>
      </c>
      <c r="F177" s="1"/>
      <c r="N177" s="63"/>
      <c r="O177" s="63"/>
      <c r="P177" s="63"/>
      <c r="Q177" s="63"/>
    </row>
    <row r="178" spans="2:17" ht="36.75" customHeight="1" x14ac:dyDescent="0.3">
      <c r="B178" s="78">
        <v>10</v>
      </c>
      <c r="C178" s="59" t="s">
        <v>155</v>
      </c>
      <c r="D178" s="72" t="s">
        <v>28</v>
      </c>
      <c r="E178" s="76">
        <f t="shared" ref="E178:E185" si="2">E67</f>
        <v>12525.88192529279</v>
      </c>
      <c r="F178" s="1"/>
      <c r="N178" s="63"/>
      <c r="O178" s="63"/>
      <c r="P178" s="63"/>
      <c r="Q178" s="63"/>
    </row>
    <row r="179" spans="2:17" ht="36.75" customHeight="1" x14ac:dyDescent="0.3">
      <c r="B179" s="78">
        <v>11</v>
      </c>
      <c r="C179" s="124" t="s">
        <v>156</v>
      </c>
      <c r="D179" s="72" t="s">
        <v>28</v>
      </c>
      <c r="E179" s="76">
        <f t="shared" si="2"/>
        <v>12525.88192529279</v>
      </c>
      <c r="F179" s="1"/>
      <c r="N179" s="63"/>
      <c r="O179" s="63"/>
      <c r="P179" s="63"/>
      <c r="Q179" s="63"/>
    </row>
    <row r="180" spans="2:17" ht="36.75" customHeight="1" x14ac:dyDescent="0.3">
      <c r="B180" s="78">
        <v>12</v>
      </c>
      <c r="C180" s="59" t="s">
        <v>157</v>
      </c>
      <c r="D180" s="72" t="s">
        <v>28</v>
      </c>
      <c r="E180" s="76">
        <f t="shared" si="2"/>
        <v>12525.88192529279</v>
      </c>
      <c r="F180" s="1"/>
      <c r="G180" s="70"/>
      <c r="N180" s="63"/>
      <c r="O180" s="63"/>
      <c r="P180" s="63"/>
      <c r="Q180" s="63"/>
    </row>
    <row r="181" spans="2:17" ht="36.75" customHeight="1" x14ac:dyDescent="0.3">
      <c r="B181" s="78">
        <v>13</v>
      </c>
      <c r="C181" s="124" t="s">
        <v>158</v>
      </c>
      <c r="D181" s="72" t="s">
        <v>28</v>
      </c>
      <c r="E181" s="76">
        <f t="shared" si="2"/>
        <v>10525.88192529279</v>
      </c>
      <c r="F181" s="1"/>
      <c r="N181" s="63"/>
      <c r="O181" s="63"/>
      <c r="P181" s="63"/>
      <c r="Q181" s="63"/>
    </row>
    <row r="182" spans="2:17" ht="18" customHeight="1" x14ac:dyDescent="0.3">
      <c r="B182" s="78">
        <v>14</v>
      </c>
      <c r="C182" s="125" t="s">
        <v>159</v>
      </c>
      <c r="D182" s="72" t="s">
        <v>28</v>
      </c>
      <c r="E182" s="76">
        <f t="shared" si="2"/>
        <v>12525.88192529279</v>
      </c>
      <c r="F182" s="1"/>
      <c r="N182" s="63"/>
      <c r="O182" s="63"/>
      <c r="P182" s="63"/>
      <c r="Q182" s="63"/>
    </row>
    <row r="183" spans="2:17" ht="18" customHeight="1" x14ac:dyDescent="0.3">
      <c r="B183" s="78">
        <v>15</v>
      </c>
      <c r="C183" s="124" t="s">
        <v>125</v>
      </c>
      <c r="D183" s="72" t="s">
        <v>28</v>
      </c>
      <c r="E183" s="76">
        <f t="shared" si="2"/>
        <v>14705.386574744825</v>
      </c>
      <c r="F183" s="1"/>
      <c r="N183" s="60"/>
    </row>
    <row r="184" spans="2:17" ht="18" customHeight="1" x14ac:dyDescent="0.3">
      <c r="B184" s="78">
        <v>16</v>
      </c>
      <c r="C184" s="124" t="s">
        <v>126</v>
      </c>
      <c r="D184" s="72"/>
      <c r="E184" s="76">
        <f t="shared" si="2"/>
        <v>12705.386574744827</v>
      </c>
      <c r="F184" s="1"/>
      <c r="N184" s="60"/>
    </row>
    <row r="185" spans="2:17" ht="18" customHeight="1" thickBot="1" x14ac:dyDescent="0.35">
      <c r="B185" s="92">
        <v>17</v>
      </c>
      <c r="C185" s="126" t="s">
        <v>93</v>
      </c>
      <c r="D185" s="82" t="s">
        <v>28</v>
      </c>
      <c r="E185" s="85">
        <f t="shared" si="2"/>
        <v>14848.684629771267</v>
      </c>
      <c r="F185" s="1"/>
      <c r="N185" s="60"/>
    </row>
    <row r="186" spans="2:17" ht="18.600000000000001" thickBot="1" x14ac:dyDescent="0.35">
      <c r="B186" s="137" t="s">
        <v>104</v>
      </c>
      <c r="C186" s="138"/>
      <c r="D186" s="138"/>
      <c r="E186" s="139"/>
      <c r="F186" s="1"/>
      <c r="N186" s="60"/>
    </row>
    <row r="187" spans="2:17" ht="18.600000000000001" thickBot="1" x14ac:dyDescent="0.35">
      <c r="B187" s="93">
        <v>1</v>
      </c>
      <c r="C187" s="94" t="s">
        <v>103</v>
      </c>
      <c r="D187" s="95" t="s">
        <v>28</v>
      </c>
      <c r="E187" s="96">
        <f>E76</f>
        <v>1219.4487761663347</v>
      </c>
      <c r="F187" s="1"/>
      <c r="N187" s="60"/>
    </row>
    <row r="188" spans="2:17" x14ac:dyDescent="0.3">
      <c r="B188" s="10"/>
      <c r="C188" s="10"/>
      <c r="D188" s="8"/>
      <c r="E188" s="9"/>
      <c r="F188" s="1"/>
    </row>
    <row r="189" spans="2:17" x14ac:dyDescent="0.3">
      <c r="B189" s="24"/>
      <c r="C189" s="25" t="s">
        <v>31</v>
      </c>
      <c r="D189" s="26"/>
      <c r="E189" s="27"/>
      <c r="F189" s="1"/>
    </row>
    <row r="190" spans="2:17" ht="55.5" customHeight="1" x14ac:dyDescent="0.3">
      <c r="B190" s="43" t="s">
        <v>16</v>
      </c>
      <c r="C190" s="183" t="s">
        <v>35</v>
      </c>
      <c r="D190" s="183"/>
      <c r="E190" s="183"/>
      <c r="F190" s="1"/>
    </row>
    <row r="191" spans="2:17" x14ac:dyDescent="0.3">
      <c r="B191" s="10"/>
      <c r="C191" s="10"/>
      <c r="D191" s="8"/>
      <c r="E191" s="9"/>
      <c r="F191" s="1"/>
    </row>
    <row r="192" spans="2:17" ht="15.6" x14ac:dyDescent="0.3">
      <c r="B192" s="10"/>
      <c r="C192" s="19" t="s">
        <v>33</v>
      </c>
      <c r="D192" s="156" t="s">
        <v>43</v>
      </c>
      <c r="E192" s="156"/>
      <c r="F192" s="1"/>
    </row>
    <row r="193" spans="2:6" ht="15.6" x14ac:dyDescent="0.3">
      <c r="B193" s="10"/>
      <c r="C193" s="11"/>
      <c r="D193" s="1"/>
      <c r="E193" s="1"/>
      <c r="F193" s="1"/>
    </row>
    <row r="194" spans="2:6" ht="15.6" x14ac:dyDescent="0.3">
      <c r="B194" s="10"/>
      <c r="C194" s="11"/>
      <c r="D194" s="1"/>
      <c r="E194" s="1"/>
      <c r="F194" s="1"/>
    </row>
    <row r="195" spans="2:6" ht="15.6" x14ac:dyDescent="0.3">
      <c r="B195" s="10"/>
      <c r="C195" s="50"/>
      <c r="D195" s="5"/>
      <c r="E195" s="1"/>
      <c r="F195" s="1"/>
    </row>
    <row r="196" spans="2:6" ht="18" x14ac:dyDescent="0.3">
      <c r="B196" s="10"/>
      <c r="C196" s="12"/>
      <c r="D196" s="1" t="s">
        <v>32</v>
      </c>
      <c r="E196" s="1"/>
      <c r="F196" s="1"/>
    </row>
  </sheetData>
  <mergeCells count="61">
    <mergeCell ref="B29:E29"/>
    <mergeCell ref="B30:E30"/>
    <mergeCell ref="H57:N57"/>
    <mergeCell ref="J54:O54"/>
    <mergeCell ref="I50:N50"/>
    <mergeCell ref="O50:T50"/>
    <mergeCell ref="I51:N51"/>
    <mergeCell ref="C190:E190"/>
    <mergeCell ref="D3:E3"/>
    <mergeCell ref="D5:E5"/>
    <mergeCell ref="D7:E7"/>
    <mergeCell ref="D8:E8"/>
    <mergeCell ref="B11:E11"/>
    <mergeCell ref="B3:C3"/>
    <mergeCell ref="B4:C4"/>
    <mergeCell ref="B5:C5"/>
    <mergeCell ref="B7:C7"/>
    <mergeCell ref="B16:E16"/>
    <mergeCell ref="B127:E127"/>
    <mergeCell ref="B23:E23"/>
    <mergeCell ref="B18:E18"/>
    <mergeCell ref="B27:E27"/>
    <mergeCell ref="B21:E21"/>
    <mergeCell ref="D117:E117"/>
    <mergeCell ref="B186:E186"/>
    <mergeCell ref="B141:E141"/>
    <mergeCell ref="B55:E55"/>
    <mergeCell ref="B56:E56"/>
    <mergeCell ref="B65:E65"/>
    <mergeCell ref="D192:E192"/>
    <mergeCell ref="B6:C6"/>
    <mergeCell ref="D6:E6"/>
    <mergeCell ref="B8:C8"/>
    <mergeCell ref="B9:C9"/>
    <mergeCell ref="B12:E12"/>
    <mergeCell ref="B123:E123"/>
    <mergeCell ref="B125:B126"/>
    <mergeCell ref="C125:C126"/>
    <mergeCell ref="D125:D126"/>
    <mergeCell ref="E125:E126"/>
    <mergeCell ref="D112:E112"/>
    <mergeCell ref="B17:E17"/>
    <mergeCell ref="B13:E13"/>
    <mergeCell ref="D116:E116"/>
    <mergeCell ref="B121:E121"/>
    <mergeCell ref="K68:P68"/>
    <mergeCell ref="B176:E176"/>
    <mergeCell ref="B166:E166"/>
    <mergeCell ref="B167:E167"/>
    <mergeCell ref="B75:E75"/>
    <mergeCell ref="C80:E80"/>
    <mergeCell ref="C79:E79"/>
    <mergeCell ref="D115:E115"/>
    <mergeCell ref="B134:E134"/>
    <mergeCell ref="B138:E138"/>
    <mergeCell ref="B140:E140"/>
    <mergeCell ref="B128:E128"/>
    <mergeCell ref="B129:E129"/>
    <mergeCell ref="B132:E132"/>
    <mergeCell ref="B122:E122"/>
    <mergeCell ref="D82:E82"/>
  </mergeCells>
  <phoneticPr fontId="23" type="noConversion"/>
  <pageMargins left="0.51181102362204722" right="0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Doctor</dc:creator>
  <cp:lastModifiedBy>UserBuh</cp:lastModifiedBy>
  <cp:lastPrinted>2025-03-05T03:15:01Z</cp:lastPrinted>
  <dcterms:created xsi:type="dcterms:W3CDTF">2021-10-06T03:51:34Z</dcterms:created>
  <dcterms:modified xsi:type="dcterms:W3CDTF">2026-07-29T05:01:03Z</dcterms:modified>
</cp:coreProperties>
</file>